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<sst xmlns="http://schemas.openxmlformats.org/spreadsheetml/2006/main" uniqueCount="1517">
  <si>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</si>
  <si>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</si>
  <si>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</si>
  <si>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</si>
  <si>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</si>
  <si>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</si>
  <si>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</si>
  <si>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</si>
  <si>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</si>
  <si>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</si>
  <si>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</si>
  <si>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</si>
  <si>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</si>
  <si>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</si>
  <si>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</si>
  <si>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</si>
  <si>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</si>
  <si>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</si>
  <si>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</si>
  <si>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</si>
  <si>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</si>
  <si>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</si>
  <si>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</si>
  <si>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</si>
  <si>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</si>
  <si>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</si>
  <si>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</si>
  <si>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</si>
  <si>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</si>
  <si>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</si>
  <si>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</si>
  <si>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</si>
  <si>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</si>
  <si>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</si>
  <si>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</si>
  <si>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</si>
  <si>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</si>
  <si>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</si>
  <si>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</si>
  <si>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</si>
  <si>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</si>
  <si>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</si>
  <si>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</si>
  <si>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</si>
  <si>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</si>
  <si>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</si>
  <si>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</si>
  <si>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</si>
  <si>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</si>
  <si>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</si>
  <si>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</si>
  <si>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</si>
  <si>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</si>
  <si>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</si>
  <si>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</si>
  <si>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</si>
  <si>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</si>
  <si>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</si>
  <si>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</si>
  <si>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</si>
  <si>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</si>
  <si>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</si>
  <si>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</si>
  <si>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</si>
  <si>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</si>
  <si>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</si>
  <si>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</si>
  <si>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</si>
  <si>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</si>
  <si>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</si>
  <si>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19/11/2018 20:13</t>
  </si>
  <si>
    <t>Agoda</t>
  </si>
  <si>
    <t>26/11/2018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</si>
  <si>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</si>
  <si>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</si>
  <si>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</si>
  <si>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</si>
  <si>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</si>
  <si>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</si>
  <si>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</si>
  <si>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</si>
  <si>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</si>
  <si>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</si>
  <si>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</si>
  <si>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</si>
  <si>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</si>
  <si>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</si>
  <si>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</si>
  <si>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</si>
  <si>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{</t>
  </si>
  <si>
    <t>None</t>
  </si>
  <si>
    <t>Free</t>
  </si>
  <si>
    <t>Booking.com</t>
  </si>
  <si>
    <t>2 Adt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</si>
  <si>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</si>
  <si>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</si>
  <si>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</si>
  <si>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</si>
  <si>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</si>
  <si>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</si>
  <si>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</si>
  <si>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</si>
  <si>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</si>
  <si>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</si>
  <si>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</si>
  <si>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</si>
  <si>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</si>
  <si>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</si>
  <si>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</si>
  <si>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</si>
  <si>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</si>
  <si>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</si>
  <si>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</si>
  <si>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</si>
  <si>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</si>
  <si>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</si>
  <si>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</si>
  <si>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</si>
  <si>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</si>
  <si>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</si>
  <si>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</si>
  <si>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</si>
  <si>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</si>
  <si>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</si>
  <si>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</si>
  <si>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</si>
  <si>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</si>
  <si>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</si>
  <si>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</si>
  <si>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</si>
  <si>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</si>
  <si>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</si>
  <si>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</si>
  <si>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</si>
  <si>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</si>
  <si>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</si>
  <si>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</si>
  <si>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</si>
  <si>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</si>
  <si>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</si>
  <si>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</si>
  <si>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</si>
  <si>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</si>
  <si>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</si>
  <si>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</si>
  <si>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</si>
  <si>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</si>
  <si>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</si>
  <si>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</si>
  <si>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</si>
  <si>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</si>
  <si>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</si>
  <si>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</si>
  <si>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</si>
  <si>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</si>
  <si>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</si>
  <si>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</si>
  <si>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</si>
  <si>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</si>
  <si>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</si>
  <si>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</si>
  <si>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</si>
  <si>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</si>
  <si>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</si>
  <si>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</si>
  <si>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</si>
  <si>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</si>
  <si>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</si>
  <si>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</si>
  <si>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</si>
  <si>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</si>
  <si>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</si>
  <si>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</si>
  <si>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</si>
  <si>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</si>
  <si>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</si>
  <si>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</si>
  <si>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</si>
  <si>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</si>
  <si>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</si>
  <si>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</si>
  <si>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</si>
  <si>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</si>
  <si>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</si>
  <si>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</si>
  <si>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</si>
  <si>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</si>
  <si>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</si>
  <si>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</si>
  <si>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</si>
  <si>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</si>
  <si>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</si>
  <si>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</si>
  <si>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</si>
  <si>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</si>
  <si>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</si>
  <si>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</si>
  <si>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</si>
  <si>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</si>
  <si>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</si>
  <si>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</si>
  <si>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</si>
  <si>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</si>
  <si>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</si>
  <si>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</si>
  <si>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</si>
  <si>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</si>
  <si>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</si>
  <si>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</si>
  <si>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</si>
  <si>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</si>
  <si>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</si>
  <si>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</si>
  <si>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</si>
  <si>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</si>
  <si>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</si>
  <si>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</si>
  <si>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</si>
  <si>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</si>
  <si>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</si>
  <si>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</si>
  <si>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</si>
  <si>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</si>
  <si>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</si>
  <si>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</si>
  <si>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</si>
  <si>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</si>
  <si>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</si>
  <si>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</si>
  <si>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</si>
  <si>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</si>
  <si>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</si>
  <si>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</si>
  <si>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</si>
  <si>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</si>
  <si>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</si>
  <si>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</si>
  <si>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</si>
  <si>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</si>
  <si>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</si>
  <si>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</si>
  <si>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</si>
  <si>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</si>
  <si>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</si>
  <si>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</si>
  <si>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</si>
  <si>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</si>
  <si>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</si>
  <si>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</si>
  <si>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</si>
  <si>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</si>
  <si>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</si>
  <si>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</si>
  <si>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</si>
  <si>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</si>
  <si>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Flagship 685 Hotel Jayshree</t>
  </si>
  <si>
    <t>11.16</t>
  </si>
  <si>
    <t>62.02</t>
  </si>
  <si>
    <t>OYO 11951 Vatsala Suites</t>
  </si>
  <si>
    <t>1.99</t>
  </si>
  <si>
    <t>16.59</t>
  </si>
  <si>
    <t>Hotel Kamran Residency</t>
  </si>
  <si>
    <t>7.68</t>
  </si>
  <si>
    <t>42.69</t>
  </si>
  <si>
    <t>Hotel Rang Sharda</t>
  </si>
  <si>
    <t>12.95</t>
  </si>
  <si>
    <t>Suite Room</t>
  </si>
  <si>
    <t>71.95</t>
  </si>
  <si>
    <t xml:space="preserve">SAVE 55% TODAY!, 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</si>
  <si>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</si>
  <si>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</si>
  <si>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</si>
  <si>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</si>
  <si>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</si>
  <si>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</si>
  <si>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</si>
  <si>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</si>
  <si>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</si>
  <si>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</si>
  <si>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</si>
  <si>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</si>
  <si>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</si>
  <si>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</si>
  <si>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</si>
  <si>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39.53</t>
  </si>
  <si>
    <t>219.65</t>
  </si>
  <si>
    <t>41.38</t>
  </si>
  <si>
    <t>229.87</t>
  </si>
  <si>
    <t>OYO 845 Hotel Kailash Park</t>
  </si>
  <si>
    <t>25.83</t>
  </si>
  <si>
    <t>OYO 8363 Hotel Royal Inn</t>
  </si>
  <si>
    <t>3.01</t>
  </si>
  <si>
    <t>24.97</t>
  </si>
  <si>
    <t>Pearl inn Residency</t>
  </si>
  <si>
    <t>24.39</t>
  </si>
  <si>
    <t>Krishna Avtar Stay Inn</t>
  </si>
  <si>
    <t>2.98</t>
  </si>
  <si>
    <t>Super Deluxe Room</t>
  </si>
  <si>
    <t>24.82</t>
  </si>
  <si>
    <t>BKC Residency</t>
  </si>
  <si>
    <t>1.91</t>
  </si>
  <si>
    <t>15.91</t>
  </si>
  <si>
    <t>Hotel Parth</t>
  </si>
  <si>
    <t>6.39</t>
  </si>
  <si>
    <t>Double Room</t>
  </si>
  <si>
    <t>35.51</t>
  </si>
  <si>
    <t>OYO 3541 Hotel Galaxy Annexe</t>
  </si>
  <si>
    <t>7.71</t>
  </si>
  <si>
    <t>42.82</t>
  </si>
  <si>
    <t>Room Maangta 132 @ Vile Parle West</t>
  </si>
  <si>
    <t>4.98</t>
  </si>
  <si>
    <t>27.69</t>
  </si>
  <si>
    <t>Hotel Dhiraj</t>
  </si>
  <si>
    <t>4.04</t>
  </si>
  <si>
    <t>Executive Deluxe</t>
  </si>
  <si>
    <t>22.45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</si>
  <si>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</si>
  <si>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</si>
  <si>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</si>
  <si>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</si>
  <si>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</si>
  <si>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</si>
  <si>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</si>
  <si>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</si>
  <si>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</si>
  <si>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Ontime Residency</t>
  </si>
  <si>
    <t>8.11</t>
  </si>
  <si>
    <t>H3_5</t>
  </si>
  <si>
    <t>45.07</t>
  </si>
  <si>
    <t>JW Marriott Mumbai Juhu</t>
  </si>
  <si>
    <t>75.72</t>
  </si>
  <si>
    <t>Premier Club, Executive lounge access, Larger Guest room</t>
  </si>
  <si>
    <t>270.44</t>
  </si>
  <si>
    <t>Room Maangta 107 @ Andheri East</t>
  </si>
  <si>
    <t>5.73</t>
  </si>
  <si>
    <t>31.83</t>
  </si>
  <si>
    <t>Hotel Galaxys Vaibhav</t>
  </si>
  <si>
    <t>18.04</t>
  </si>
  <si>
    <t>Hotel Briteway</t>
  </si>
  <si>
    <t>3.12</t>
  </si>
  <si>
    <t>Superior Twin Room</t>
  </si>
  <si>
    <t>25.98</t>
  </si>
  <si>
    <t>HOTEL CARE INN</t>
  </si>
  <si>
    <t>1.53</t>
  </si>
  <si>
    <t>Budget Double or Twin Room</t>
  </si>
  <si>
    <t>12.73</t>
  </si>
  <si>
    <t>Hotel Alka Residency</t>
  </si>
  <si>
    <t>28.63</t>
  </si>
  <si>
    <t>Atasa Resort</t>
  </si>
  <si>
    <t>22.87</t>
  </si>
  <si>
    <t>One Bedroom</t>
  </si>
  <si>
    <t>81.66</t>
  </si>
  <si>
    <t>Treebo Laxvas</t>
  </si>
  <si>
    <t>4.79</t>
  </si>
  <si>
    <t>Double or Twin Room</t>
  </si>
  <si>
    <t>26.64</t>
  </si>
  <si>
    <t>T24 Residency</t>
  </si>
  <si>
    <t>29.51</t>
  </si>
  <si>
    <t>Club Double</t>
  </si>
  <si>
    <t>105.41</t>
  </si>
  <si>
    <t xml:space="preserve">SAVE 76% TODAY!, </t>
  </si>
  <si>
    <t>30.73</t>
  </si>
  <si>
    <t>109.76</t>
  </si>
  <si>
    <t>Eternity Apartment</t>
  </si>
  <si>
    <t>2.93</t>
  </si>
  <si>
    <t>Deluxe Apartment</t>
  </si>
  <si>
    <t>24.38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</si>
  <si>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</si>
  <si>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</si>
  <si>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</si>
  <si>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</si>
  <si>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</si>
  <si>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Diplomat Hotel</t>
  </si>
  <si>
    <t>11.08</t>
  </si>
  <si>
    <t>46.36</t>
  </si>
  <si>
    <t>SAVE 45% TODAY!, Special deal!-Limited time offer. Rate includes 15% discount!, Extra low price! (non-refundable)</t>
  </si>
  <si>
    <t>Hotel Aifa Residency</t>
  </si>
  <si>
    <t xml:space="preserve">SAVE 67% TODAY!, 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</si>
  <si>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</si>
  <si>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</si>
  <si>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</si>
  <si>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</si>
  <si>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</si>
  <si>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</si>
  <si>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</si>
  <si>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</si>
  <si>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29.43</t>
  </si>
  <si>
    <t>163.50</t>
  </si>
  <si>
    <t>wonderful 4 bedroom houseboat , by GuestHouser</t>
  </si>
  <si>
    <t>13.23</t>
  </si>
  <si>
    <t>Twin Room</t>
  </si>
  <si>
    <t>73.49</t>
  </si>
  <si>
    <t>OYO Rooms Kandivali</t>
  </si>
  <si>
    <t>4.05</t>
  </si>
  <si>
    <t>Double Room with Private Bathroom</t>
  </si>
  <si>
    <t>33.63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</si>
  <si>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</si>
  <si>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</si>
  <si>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</si>
  <si>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</si>
  <si>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</si>
  <si>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Hotel Royal Onix</t>
  </si>
  <si>
    <t>25.66</t>
  </si>
  <si>
    <t>213.83</t>
  </si>
  <si>
    <t>66.81</t>
  </si>
  <si>
    <t>238.62</t>
  </si>
  <si>
    <t>Hotel Capitol</t>
  </si>
  <si>
    <t>Deluxe Double or Twin Room</t>
  </si>
  <si>
    <t>1 Ac Bed Room + Balcony + Kitchen</t>
  </si>
  <si>
    <t>4.75</t>
  </si>
  <si>
    <t>Apartment</t>
  </si>
  <si>
    <t>H1_5</t>
  </si>
  <si>
    <t>26.18</t>
  </si>
  <si>
    <t>Treebo Plaza Executive</t>
  </si>
  <si>
    <t>5.65</t>
  </si>
  <si>
    <t>31.39</t>
  </si>
  <si>
    <t>Hotel Mantra Residency</t>
  </si>
  <si>
    <t>Hotel Omkar Residency</t>
  </si>
  <si>
    <t>Urban Suites Palm Beach Road</t>
  </si>
  <si>
    <t>6.49</t>
  </si>
  <si>
    <t>1 Bedroom</t>
  </si>
  <si>
    <t>36.07</t>
  </si>
  <si>
    <t xml:space="preserve">SAVE 62% TODAY!, </t>
  </si>
  <si>
    <t>Royal Park Hotel Dockyard</t>
  </si>
  <si>
    <t>36.06</t>
  </si>
  <si>
    <t>Carlton Hotel</t>
  </si>
  <si>
    <t>2.52</t>
  </si>
  <si>
    <t>Superior Air Conditioning Double Bed</t>
  </si>
  <si>
    <t>21.00</t>
  </si>
  <si>
    <t>Hotel Yogi Midtown</t>
  </si>
  <si>
    <t>11.95</t>
  </si>
  <si>
    <t>39.80</t>
  </si>
  <si>
    <t>12.67</t>
  </si>
  <si>
    <t>42.24</t>
  </si>
  <si>
    <t>Hotel Metro Palace</t>
  </si>
  <si>
    <t>22.72</t>
  </si>
  <si>
    <t>81.13</t>
  </si>
  <si>
    <t>25.24</t>
  </si>
  <si>
    <t>90.15</t>
  </si>
  <si>
    <t>Ashiana Apartment</t>
  </si>
  <si>
    <t>31.82</t>
  </si>
  <si>
    <t>Hotel Kalpana Elite</t>
  </si>
  <si>
    <t>4.64</t>
  </si>
  <si>
    <t>38.67</t>
  </si>
  <si>
    <t>Taj Santacruz</t>
  </si>
  <si>
    <t>1228.18</t>
  </si>
  <si>
    <t>Presidential Suite</t>
  </si>
  <si>
    <t>4386.36</t>
  </si>
  <si>
    <t>Homestay w/Mountain View</t>
  </si>
  <si>
    <t>Devanshi Inn</t>
  </si>
  <si>
    <t>11.45</t>
  </si>
  <si>
    <t>Suite</t>
  </si>
  <si>
    <t>63.63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</si>
  <si>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</si>
  <si>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</si>
  <si>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</si>
  <si>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</si>
  <si>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</si>
  <si>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Hotel Silver Elite</t>
  </si>
  <si>
    <t>2.43</t>
  </si>
  <si>
    <t>Budget Twin Room</t>
  </si>
  <si>
    <t>20.23</t>
  </si>
  <si>
    <t>The Maharaja Business Hotel</t>
  </si>
  <si>
    <t>8.37</t>
  </si>
  <si>
    <t>Executive Class</t>
  </si>
  <si>
    <t>46.52</t>
  </si>
  <si>
    <t>SAVE 80% TODAY!, Extra low price! (non-refundable)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</si>
  <si>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</si>
  <si>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</si>
  <si>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</si>
  <si>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</si>
  <si>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</si>
  <si>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</si>
  <si>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OYO 15484 The Plant Hospitality</t>
  </si>
  <si>
    <t>31.52</t>
  </si>
  <si>
    <t>Hotel Accord</t>
  </si>
  <si>
    <t>6.36</t>
  </si>
  <si>
    <t>H2_5</t>
  </si>
  <si>
    <t>35.33</t>
  </si>
  <si>
    <t xml:space="preserve">SAVE 17% TODAY!, 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</si>
  <si>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</si>
  <si>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</si>
  <si>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</si>
  <si>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</si>
  <si>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</si>
  <si>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</si>
  <si>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</si>
  <si>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</si>
  <si>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</si>
  <si>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</si>
  <si>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Strand Hotel Colaba</t>
  </si>
  <si>
    <t>46.49</t>
  </si>
  <si>
    <t xml:space="preserve">SAVE 26% TODAY!, </t>
  </si>
  <si>
    <t>OYO 7407 Hotel Blue Sea</t>
  </si>
  <si>
    <t>saver double</t>
  </si>
  <si>
    <t>22.82</t>
  </si>
  <si>
    <t>Hotel Panchratna</t>
  </si>
  <si>
    <t>30.06</t>
  </si>
  <si>
    <t>Deluxe Suite</t>
  </si>
  <si>
    <t>107.37</t>
  </si>
  <si>
    <t>Hotel Shelter Palace</t>
  </si>
  <si>
    <t>2.81</t>
  </si>
  <si>
    <t>23.37</t>
  </si>
  <si>
    <t>SAVE 69% TODAY!, Special deal!-Last Minute Special.
 Rate includes 10% discount!, Extra low price! (non-refundable)</t>
  </si>
  <si>
    <t>3.03</t>
  </si>
  <si>
    <t>25.22</t>
  </si>
  <si>
    <t xml:space="preserve">SAVE 66% TODAY!, </t>
  </si>
  <si>
    <t>Seafront Haven In Bandra</t>
  </si>
  <si>
    <t>49.2</t>
  </si>
  <si>
    <t>137.87</t>
  </si>
  <si>
    <t>1 BR Boutique stay in Malad West, Mumbai (2C34), by GuestHouser</t>
  </si>
  <si>
    <t>7.6</t>
  </si>
  <si>
    <t>42.20</t>
  </si>
  <si>
    <t>OYO 13905 Hotel Grand Mookambika</t>
  </si>
  <si>
    <t>3.82</t>
  </si>
  <si>
    <t>OYO 7537 Welcome Hotel</t>
  </si>
  <si>
    <t>9.73</t>
  </si>
  <si>
    <t>54.08</t>
  </si>
  <si>
    <t>Hotel Royal Castle</t>
  </si>
  <si>
    <t>7.64</t>
  </si>
  <si>
    <t>Super Deluxe</t>
  </si>
  <si>
    <t>42.42</t>
  </si>
  <si>
    <t>Room Maangta 113 @ Vasai East</t>
  </si>
  <si>
    <t>7.63</t>
  </si>
  <si>
    <t>42.41</t>
  </si>
  <si>
    <t>HOTEL KONAR INN</t>
  </si>
  <si>
    <t>2.63</t>
  </si>
  <si>
    <t>21.95</t>
  </si>
  <si>
    <t>Arista Service Apartments</t>
  </si>
  <si>
    <t>9.54</t>
  </si>
  <si>
    <t>Deluxe King Room</t>
  </si>
  <si>
    <t>53.03</t>
  </si>
  <si>
    <t>Divine Apartments</t>
  </si>
  <si>
    <t>7.51</t>
  </si>
  <si>
    <t>16.54</t>
  </si>
  <si>
    <t>Hotel Jawahar</t>
  </si>
  <si>
    <t>6.01</t>
  </si>
  <si>
    <t>33.41</t>
  </si>
  <si>
    <t>Hotel Sunshine</t>
  </si>
  <si>
    <t>4.14</t>
  </si>
  <si>
    <t>Super Deluxe - Airport Transfer Included</t>
  </si>
  <si>
    <t>34.50</t>
  </si>
  <si>
    <t>1 BR Boutique stay in Andheri East, Mumbai (90F3), by GuestHouser</t>
  </si>
  <si>
    <t>5.57</t>
  </si>
  <si>
    <t>30.95</t>
  </si>
  <si>
    <t>1 BR Boutique stay in Vile Parle, Mumbai (E026), by GuestHouser</t>
  </si>
  <si>
    <t>5.61</t>
  </si>
  <si>
    <t>31.19</t>
  </si>
  <si>
    <t>Kings International Hotel</t>
  </si>
  <si>
    <t>11.91</t>
  </si>
  <si>
    <t>66.19</t>
  </si>
  <si>
    <t xml:space="preserve">SAVE 58% TODAY!, </t>
  </si>
  <si>
    <t>Girija Payyade Hotel</t>
  </si>
  <si>
    <t>2.29</t>
  </si>
  <si>
    <t>19.09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</si>
  <si>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</si>
  <si>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</si>
  <si>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</si>
  <si>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</si>
  <si>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</si>
  <si>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Hotel Crescent</t>
  </si>
  <si>
    <t>Super Deluxe Double with Breakfast</t>
  </si>
  <si>
    <t>21.94</t>
  </si>
  <si>
    <t>Room Maangta 212 @ Andheri West</t>
  </si>
  <si>
    <t>5.71</t>
  </si>
  <si>
    <t>31.72</t>
  </si>
  <si>
    <t>Hotel Planet Plaza</t>
  </si>
  <si>
    <t>2.09</t>
  </si>
  <si>
    <t>17.41</t>
  </si>
  <si>
    <t xml:space="preserve">SAVE 77% TODAY!, Flash Deal-Limited time offer. Rate includes 30% discount!, </t>
  </si>
  <si>
    <t>Hotel Sarah inn</t>
  </si>
  <si>
    <t>1.89</t>
  </si>
  <si>
    <t>15.81</t>
  </si>
  <si>
    <t xml:space="preserve">SAVE 16% TODAY!, Special deal!-Last Minute Special.
 Rate includes 10% discount!, </t>
  </si>
  <si>
    <t>OYO 789 Hotel Airport Annex</t>
  </si>
  <si>
    <t>3.29</t>
  </si>
  <si>
    <t>27.39</t>
  </si>
  <si>
    <t>OYO 8759 Hotel Adore Palace</t>
  </si>
  <si>
    <t>2.35</t>
  </si>
  <si>
    <t>19.59</t>
  </si>
  <si>
    <t>Apple Suites</t>
  </si>
  <si>
    <t>2.91</t>
  </si>
  <si>
    <t>24.29</t>
  </si>
  <si>
    <t>SAVE 24% TODAY!, Extra low price! (non-refundable)</t>
  </si>
  <si>
    <t>Enclave Apartment</t>
  </si>
  <si>
    <t>7.62</t>
  </si>
  <si>
    <t>42.32</t>
  </si>
  <si>
    <t>Splendid Stay</t>
  </si>
  <si>
    <t>Double Room with Patio</t>
  </si>
  <si>
    <t>1 BR stay for busniess travellers</t>
  </si>
  <si>
    <t>Sai Comforts</t>
  </si>
  <si>
    <t>2.66</t>
  </si>
  <si>
    <t>22.14</t>
  </si>
  <si>
    <t>Hotel Vinyasa</t>
  </si>
  <si>
    <t>31.50</t>
  </si>
  <si>
    <t>FabHotel Silver Lake</t>
  </si>
  <si>
    <t>2.58</t>
  </si>
  <si>
    <t>21.47</t>
  </si>
  <si>
    <t>Hotel Imperial Palace CST</t>
  </si>
  <si>
    <t>6.17</t>
  </si>
  <si>
    <t>34.26</t>
  </si>
  <si>
    <t>1 BR Guest house in Sakinaka, Mumbai (9F0B), by GuestHouser</t>
  </si>
  <si>
    <t>2.99</t>
  </si>
  <si>
    <t>24.95</t>
  </si>
  <si>
    <t>OYO 12299 Flagship Koparkhairaine Flagship</t>
  </si>
  <si>
    <t>3.7</t>
  </si>
  <si>
    <t>30.79</t>
  </si>
  <si>
    <t>Hotel Guest Inn Residency</t>
  </si>
  <si>
    <t>3.02</t>
  </si>
  <si>
    <t>16.77</t>
  </si>
  <si>
    <t>FabHotel Parimeet Navi Mumbai</t>
  </si>
  <si>
    <t>2.38</t>
  </si>
  <si>
    <t>19.86</t>
  </si>
  <si>
    <t>City Inn Guest House</t>
  </si>
  <si>
    <t>Budget Double Room</t>
  </si>
  <si>
    <t>14.21</t>
  </si>
  <si>
    <t>15.79</t>
  </si>
  <si>
    <t>Hotel Highway Residency</t>
  </si>
  <si>
    <t>7.12</t>
  </si>
  <si>
    <t>39.58</t>
  </si>
  <si>
    <t>FabHotel Aksa International Andheri East</t>
  </si>
  <si>
    <t>2.97</t>
  </si>
  <si>
    <t>24.77</t>
  </si>
  <si>
    <t>Sahara Star Hotel</t>
  </si>
  <si>
    <t>104.75</t>
  </si>
  <si>
    <t>374.10</t>
  </si>
  <si>
    <t>106.01</t>
  </si>
  <si>
    <t>378.61</t>
  </si>
  <si>
    <t>Apartment with breakfast in Powai, Mumbai, by GuestHouser 12808</t>
  </si>
  <si>
    <t>Trident Nariman Point Mumbai Hotel</t>
  </si>
  <si>
    <t>445.42</t>
  </si>
  <si>
    <t>Trident Special Suite</t>
  </si>
  <si>
    <t>1590.80</t>
  </si>
  <si>
    <t>Royal Inn</t>
  </si>
  <si>
    <t>7.39</t>
  </si>
  <si>
    <t>41.04</t>
  </si>
  <si>
    <t>8.42</t>
  </si>
  <si>
    <t>46.77</t>
  </si>
  <si>
    <t>Hotel Whitefield Serviced Apartments</t>
  </si>
  <si>
    <t>Deluxe Twin Room</t>
  </si>
  <si>
    <t>29.74</t>
  </si>
  <si>
    <t>OYO 10649 Hotel Mourya Residency</t>
  </si>
  <si>
    <t>42.52</t>
  </si>
  <si>
    <t>Famous Rest Home</t>
  </si>
  <si>
    <t>Hotel Highway View</t>
  </si>
  <si>
    <t>10.31</t>
  </si>
  <si>
    <t>Executive Double Room</t>
  </si>
  <si>
    <t>57.27</t>
  </si>
  <si>
    <t>Kalina Residency</t>
  </si>
  <si>
    <t>2.41</t>
  </si>
  <si>
    <t>20.04</t>
  </si>
  <si>
    <t>Vits Mumbai Hotel</t>
  </si>
  <si>
    <t>78.39</t>
  </si>
  <si>
    <t>279.97</t>
  </si>
  <si>
    <t xml:space="preserve">SAVE 73% TODAY!, Special deal!-Limited time offer. Rate includes 20% discount!, </t>
  </si>
  <si>
    <t>Hotel Guest Inn</t>
  </si>
  <si>
    <t>24.85</t>
  </si>
  <si>
    <t>Hotel Aqua Regency</t>
  </si>
  <si>
    <t>4.58</t>
  </si>
  <si>
    <t>38.17</t>
  </si>
  <si>
    <t>OYO 11720 Gold Coast Inn</t>
  </si>
  <si>
    <t>4.17</t>
  </si>
  <si>
    <t>34.67</t>
  </si>
  <si>
    <t>OYO Rooms Navi Mumbai Turbhe</t>
  </si>
  <si>
    <t>2.78</t>
  </si>
  <si>
    <t>23.13</t>
  </si>
  <si>
    <t>Avon Ruby Hotel</t>
  </si>
  <si>
    <t>49.16</t>
  </si>
  <si>
    <t>9.31</t>
  </si>
  <si>
    <t>51.75</t>
  </si>
  <si>
    <t>Hotel Grace Inn</t>
  </si>
  <si>
    <t>2.55</t>
  </si>
  <si>
    <t>21.21</t>
  </si>
  <si>
    <t>OYO 328 Hotel Royal Annex</t>
  </si>
  <si>
    <t xml:space="preserve">Standard - Indian nationals only </t>
  </si>
  <si>
    <t>25.16</t>
  </si>
  <si>
    <t>Hotel Admiral Mumbai Airport</t>
  </si>
  <si>
    <t>5.56</t>
  </si>
  <si>
    <t>30.90</t>
  </si>
  <si>
    <t>Royal Tulip Navi Mumbai</t>
  </si>
  <si>
    <t>75.64</t>
  </si>
  <si>
    <t>Presidential</t>
  </si>
  <si>
    <t>210.09</t>
  </si>
  <si>
    <t>FabHotel Elite 59 Andheri East</t>
  </si>
  <si>
    <t>10.48</t>
  </si>
  <si>
    <t>Double Deluxe</t>
  </si>
  <si>
    <t>29.60</t>
  </si>
  <si>
    <t>TTH Stay</t>
  </si>
  <si>
    <t>2.13</t>
  </si>
  <si>
    <t>Deluxe Double Room (for Indian nationals only)</t>
  </si>
  <si>
    <t>17.76</t>
  </si>
  <si>
    <t>Palms Water Resort</t>
  </si>
  <si>
    <t>29.69</t>
  </si>
  <si>
    <t>OYO Flagship 584 Santacruz East</t>
  </si>
  <si>
    <t>4.55</t>
  </si>
  <si>
    <t>Standard Double or Twin</t>
  </si>
  <si>
    <t>4.93</t>
  </si>
  <si>
    <t>27.42</t>
  </si>
  <si>
    <t>3.63</t>
  </si>
  <si>
    <t>30.26</t>
  </si>
  <si>
    <t>Jai Malhar Residency</t>
  </si>
  <si>
    <t>Hotel Artus Inn</t>
  </si>
  <si>
    <t>6.72</t>
  </si>
  <si>
    <t>37.35</t>
  </si>
  <si>
    <t>FabHotel Oxford Powai</t>
  </si>
  <si>
    <t>24.22</t>
  </si>
  <si>
    <t>Hotel Residency Park</t>
  </si>
  <si>
    <t>2.54</t>
  </si>
  <si>
    <t>21.20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</si>
  <si>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</si>
  <si>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</si>
  <si>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</si>
  <si>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</si>
  <si>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</si>
  <si>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</si>
  <si>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</si>
  <si>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</si>
  <si>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</si>
  <si>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</si>
  <si>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</si>
  <si>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</si>
  <si>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</si>
  <si>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</si>
  <si>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Tooth Mountain Farms</t>
  </si>
  <si>
    <t>12.41</t>
  </si>
  <si>
    <t>Family Suite</t>
  </si>
  <si>
    <t>68.93</t>
  </si>
  <si>
    <t>Hotel Leela Lodging And Boarding</t>
  </si>
  <si>
    <t>2.67</t>
  </si>
  <si>
    <t>Deluxe Double Room with Bath</t>
  </si>
  <si>
    <t>22.27</t>
  </si>
  <si>
    <t>Neptune Residency</t>
  </si>
  <si>
    <t>Hotel Aroma</t>
  </si>
  <si>
    <t>6.68</t>
  </si>
  <si>
    <t>37.12</t>
  </si>
  <si>
    <t>Hotel Lucky</t>
  </si>
  <si>
    <t>5.68</t>
  </si>
  <si>
    <t>31.55</t>
  </si>
  <si>
    <t>31.58</t>
  </si>
  <si>
    <t>6.04</t>
  </si>
  <si>
    <t>33.54</t>
  </si>
  <si>
    <t>OYO 12894 Bunty Residency</t>
  </si>
  <si>
    <t>21.73</t>
  </si>
  <si>
    <t>Hotel Crystal</t>
  </si>
  <si>
    <t>Club Double Or Twin Room</t>
  </si>
  <si>
    <t>1 BR Bed &amp; Breakfast in Santacruz East, Mumbai (60AB), by GuestHouser</t>
  </si>
  <si>
    <t>8.09</t>
  </si>
  <si>
    <t>44.92</t>
  </si>
  <si>
    <t>Hotel Sunny</t>
  </si>
  <si>
    <t>2.28</t>
  </si>
  <si>
    <t>18.98</t>
  </si>
  <si>
    <t>The Dorm Factory</t>
  </si>
  <si>
    <t>Superior Double or Twin Room</t>
  </si>
  <si>
    <t>23.86</t>
  </si>
  <si>
    <t>Hotel Happy Home</t>
  </si>
  <si>
    <t>2.84</t>
  </si>
  <si>
    <t>Deluxe Family Suite</t>
  </si>
  <si>
    <t>23.67</t>
  </si>
  <si>
    <t>Prime Serviced Apartments ( Renuka)</t>
  </si>
  <si>
    <t>33.97</t>
  </si>
  <si>
    <t>OYO Flagship 573 Chakala Sahar Road</t>
  </si>
  <si>
    <t>3.98</t>
  </si>
  <si>
    <t>22.13</t>
  </si>
  <si>
    <t>4.28</t>
  </si>
  <si>
    <t>23.79</t>
  </si>
  <si>
    <t>OYO 14056 Golden Arch</t>
  </si>
  <si>
    <t>4.51</t>
  </si>
  <si>
    <t>37.62</t>
  </si>
  <si>
    <t>Nirmal Lodging&amp; Boarding</t>
  </si>
  <si>
    <t>2.27</t>
  </si>
  <si>
    <t>18.93</t>
  </si>
  <si>
    <t>Benazeer Hotel</t>
  </si>
  <si>
    <t>37.11</t>
  </si>
  <si>
    <t>Saya Grand Club &amp; Spa Resort</t>
  </si>
  <si>
    <t>70.35</t>
  </si>
  <si>
    <t>198.62</t>
  </si>
  <si>
    <t>Hotel Mourya Residency</t>
  </si>
  <si>
    <t>7.77</t>
  </si>
  <si>
    <t>43.15</t>
  </si>
  <si>
    <t>OYO 7158 Hotel Kushala Executive Inn</t>
  </si>
  <si>
    <t>2.82</t>
  </si>
  <si>
    <t>Hotel Subhash</t>
  </si>
  <si>
    <t>2.39</t>
  </si>
  <si>
    <t>19.94</t>
  </si>
  <si>
    <t>Shree Krishna Paradise</t>
  </si>
  <si>
    <t>hotel gold crest</t>
  </si>
  <si>
    <t>6.0</t>
  </si>
  <si>
    <t>50.01</t>
  </si>
  <si>
    <t>Hotel Ratna Palace Residency</t>
  </si>
  <si>
    <t>Golden Toff Resort</t>
  </si>
  <si>
    <t>9.68</t>
  </si>
  <si>
    <t>Deluxe Pool View Room</t>
  </si>
  <si>
    <t>53.78</t>
  </si>
  <si>
    <t xml:space="preserve">SAVE 37% TODAY!, </t>
  </si>
  <si>
    <t>Hotel Arma Executive</t>
  </si>
  <si>
    <t>6.53</t>
  </si>
  <si>
    <t>22.18</t>
  </si>
  <si>
    <t>24.16</t>
  </si>
  <si>
    <t>OYO 607 Mumbai International Airport</t>
  </si>
  <si>
    <t>2.47</t>
  </si>
  <si>
    <t>20.62</t>
  </si>
  <si>
    <t>21.85</t>
  </si>
  <si>
    <t>Hotel Supreme</t>
  </si>
  <si>
    <t>8.67</t>
  </si>
  <si>
    <t>48.19</t>
  </si>
  <si>
    <t>Tourist Resort</t>
  </si>
  <si>
    <t>Hotel Central Inn</t>
  </si>
  <si>
    <t>Small Double Room</t>
  </si>
  <si>
    <t>10.59</t>
  </si>
  <si>
    <t>Hotel Orritel West</t>
  </si>
  <si>
    <t>11.47</t>
  </si>
  <si>
    <t>63.74</t>
  </si>
  <si>
    <t>Art Village Karjat</t>
  </si>
  <si>
    <t>King Room</t>
  </si>
  <si>
    <t>HB</t>
  </si>
  <si>
    <t>Hotel Modern</t>
  </si>
  <si>
    <t>5.07</t>
  </si>
  <si>
    <t>28.15</t>
  </si>
  <si>
    <t>Elphinstone Hotel</t>
  </si>
  <si>
    <t>5.33</t>
  </si>
  <si>
    <t>29.59</t>
  </si>
  <si>
    <t xml:space="preserve">SAVE 30% TODAY!, 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</si>
  <si>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</si>
  <si>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</si>
  <si>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</si>
  <si>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</si>
  <si>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</si>
  <si>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Hotel Regency</t>
  </si>
  <si>
    <t>Deluxe Quadruple Room</t>
  </si>
  <si>
    <t>Hotel Rama Krishna</t>
  </si>
  <si>
    <t>OYO 18309 Livinn Apartments</t>
  </si>
  <si>
    <t>25.56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</si>
  <si>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</si>
  <si>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</si>
  <si>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</si>
  <si>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</si>
  <si>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</si>
  <si>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</si>
  <si>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1 BR Boutique stay in Andheri East, Mumbai (0606), by GuestHouser</t>
  </si>
  <si>
    <t>6.74</t>
  </si>
  <si>
    <t>37.43</t>
  </si>
  <si>
    <t>Gopalas Residency</t>
  </si>
  <si>
    <t>25.20</t>
  </si>
  <si>
    <t>Hotel Harbour View</t>
  </si>
  <si>
    <t>13.27</t>
  </si>
  <si>
    <t>73.71</t>
  </si>
  <si>
    <t>SSS Hospitality</t>
  </si>
  <si>
    <t>6.87</t>
  </si>
  <si>
    <t>Apartment with Pool View - Indiana nationals only</t>
  </si>
  <si>
    <t>38.18</t>
  </si>
  <si>
    <t>Golden Chariot Vasai - Hotel and Spa</t>
  </si>
  <si>
    <t>12.89</t>
  </si>
  <si>
    <t>71.59</t>
  </si>
  <si>
    <t>Hotel Magnet</t>
  </si>
  <si>
    <t>18.91</t>
  </si>
  <si>
    <t>20.05</t>
  </si>
  <si>
    <t>DREAMLAND HOTEL</t>
  </si>
  <si>
    <t>1.75</t>
  </si>
  <si>
    <t>14.60</t>
  </si>
  <si>
    <t>1.95</t>
  </si>
  <si>
    <t>16.23</t>
  </si>
  <si>
    <t>K D Residency</t>
  </si>
  <si>
    <t>OYO 11015 Hotel Airside</t>
  </si>
  <si>
    <t>Treebo Pratiksha</t>
  </si>
  <si>
    <t>4.97</t>
  </si>
  <si>
    <t>41.40</t>
  </si>
  <si>
    <t>Strand Hotel</t>
  </si>
  <si>
    <t>Super Deluxe Room with Ocean View</t>
  </si>
  <si>
    <t>58.33</t>
  </si>
  <si>
    <t>Hotel Silver Inn</t>
  </si>
  <si>
    <t>23.56</t>
  </si>
  <si>
    <t>84.15</t>
  </si>
  <si>
    <t>Hotel Orange Inn</t>
  </si>
  <si>
    <t>Hill County Resorts</t>
  </si>
  <si>
    <t>New Vasantashram</t>
  </si>
  <si>
    <t>Family Room with Bath</t>
  </si>
  <si>
    <t>25.39</t>
  </si>
  <si>
    <t>Hotel Classic Residency</t>
  </si>
  <si>
    <t>2.7</t>
  </si>
  <si>
    <t>22.54</t>
  </si>
  <si>
    <t>2.72</t>
  </si>
  <si>
    <t>22.63</t>
  </si>
  <si>
    <t>OYO 12349 Imperial Plus</t>
  </si>
  <si>
    <t>35.93</t>
  </si>
  <si>
    <t>Hotel BKC Palace</t>
  </si>
  <si>
    <t>2.56</t>
  </si>
  <si>
    <t>14.22</t>
  </si>
  <si>
    <t xml:space="preserve">SAVE 32% TODAY!, Special deal!-72 hr limited sale Rate includes 25% discount!, 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</si>
  <si>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</si>
  <si>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</si>
  <si>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</si>
  <si>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</si>
  <si>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</si>
  <si>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Hotel Supreme Heritage</t>
  </si>
  <si>
    <t>6.2</t>
  </si>
  <si>
    <t>34.46</t>
  </si>
  <si>
    <t xml:space="preserve">SAVE 29% TODAY!, </t>
  </si>
  <si>
    <t>Satkar Residency</t>
  </si>
  <si>
    <t>20.21</t>
  </si>
  <si>
    <t>72.18</t>
  </si>
  <si>
    <t>Neptune 3BHK Near IIT Powai</t>
  </si>
  <si>
    <t>3.47</t>
  </si>
  <si>
    <t>Twin (two single sized beds)</t>
  </si>
  <si>
    <t>28.89</t>
  </si>
  <si>
    <t>Room Maangta 111 @ Andheri East</t>
  </si>
  <si>
    <t>4.82</t>
  </si>
  <si>
    <t>26.76</t>
  </si>
  <si>
    <t>Hotel Sea N Rock</t>
  </si>
  <si>
    <t>5.97</t>
  </si>
  <si>
    <t>33.19</t>
  </si>
  <si>
    <t>Hotel Cosmo Lodging</t>
  </si>
  <si>
    <t>Standard AC Room</t>
  </si>
  <si>
    <t>FabHotel Amour Andheri East</t>
  </si>
  <si>
    <t>26.27</t>
  </si>
  <si>
    <t>5.01</t>
  </si>
  <si>
    <t>27.83</t>
  </si>
  <si>
    <t>Hotel Suba Palace</t>
  </si>
  <si>
    <t>20.8</t>
  </si>
  <si>
    <t>Double Or Twin Deluxe</t>
  </si>
  <si>
    <t>115.55</t>
  </si>
  <si>
    <t>OYO 12799 Blue Bell Residency</t>
  </si>
  <si>
    <t>36.49</t>
  </si>
  <si>
    <t>OYO Rooms Mumbai Central Station</t>
  </si>
  <si>
    <t>37.42</t>
  </si>
  <si>
    <t>Hotel Sai Sanidhya</t>
  </si>
  <si>
    <t>OYO 7727 Hotel Sarovar Grand</t>
  </si>
  <si>
    <t>2.85</t>
  </si>
  <si>
    <t>23.75</t>
  </si>
  <si>
    <t>Plaza Guest House</t>
  </si>
  <si>
    <t>4.23</t>
  </si>
  <si>
    <t>Dragonfly Hotel - The Art Hotel</t>
  </si>
  <si>
    <t>31.54</t>
  </si>
  <si>
    <t>Deluxe With Breakfast</t>
  </si>
  <si>
    <t>112.63</t>
  </si>
  <si>
    <t>32.07</t>
  </si>
  <si>
    <t>114.54</t>
  </si>
  <si>
    <t>36.88</t>
  </si>
  <si>
    <t>131.72</t>
  </si>
  <si>
    <t>138.05</t>
  </si>
  <si>
    <t>Galaxy Comforts Hotel</t>
  </si>
  <si>
    <t>2.61</t>
  </si>
  <si>
    <t>2.76</t>
  </si>
  <si>
    <t>23.02</t>
  </si>
  <si>
    <t>6.56</t>
  </si>
  <si>
    <t>36.43</t>
  </si>
  <si>
    <t>Hotel Laaiba Residency</t>
  </si>
  <si>
    <t>25.93</t>
  </si>
  <si>
    <t>92.59</t>
  </si>
  <si>
    <t>Khwaishh Presidency</t>
  </si>
  <si>
    <t>5.63</t>
  </si>
  <si>
    <t>31.26</t>
  </si>
  <si>
    <t xml:space="preserve">SAVE 16% TODAY!, </t>
  </si>
  <si>
    <t>OYO 7042 Hotel Railway Inn</t>
  </si>
  <si>
    <t>19.12</t>
  </si>
  <si>
    <t>21.74</t>
  </si>
  <si>
    <t>Hotel Beach Garden</t>
  </si>
  <si>
    <t>8.88</t>
  </si>
  <si>
    <t>49.33</t>
  </si>
  <si>
    <t xml:space="preserve">SAVE 22% TODAY!, </t>
  </si>
  <si>
    <t>Veridical Hospitality</t>
  </si>
  <si>
    <t>OYO 11706 Hotel Avion Park</t>
  </si>
  <si>
    <t>4.63</t>
  </si>
  <si>
    <t>38.59</t>
  </si>
  <si>
    <t>Hotel Golden Palace</t>
  </si>
  <si>
    <t>1.49</t>
  </si>
  <si>
    <t>OYO 8010 Hotel Konar Inn</t>
  </si>
  <si>
    <t>2.37</t>
  </si>
  <si>
    <t>19.74</t>
  </si>
  <si>
    <t>OYO Flagship 389 Maitri Park Chembur</t>
  </si>
  <si>
    <t>6.37</t>
  </si>
  <si>
    <t>35.31</t>
  </si>
  <si>
    <t>OYO 13857 Hotel Imperial</t>
  </si>
  <si>
    <t>3.72</t>
  </si>
  <si>
    <t>30.88</t>
  </si>
  <si>
    <t>Hotel Suncity Apollo</t>
  </si>
  <si>
    <t>7.79</t>
  </si>
  <si>
    <t>43.28</t>
  </si>
  <si>
    <t>Arista Ghansoli</t>
  </si>
  <si>
    <t>Hotel Tuliip Residency</t>
  </si>
  <si>
    <t xml:space="preserve">SAVE 46% TODAY!, </t>
  </si>
  <si>
    <t>11.24</t>
  </si>
  <si>
    <t>30.29</t>
  </si>
  <si>
    <t xml:space="preserve">SAVE 43% TODAY!, </t>
  </si>
  <si>
    <t>Hotel Arma Court</t>
  </si>
  <si>
    <t>9.06</t>
  </si>
  <si>
    <t>Deluxe Rooms</t>
  </si>
  <si>
    <t>9.98</t>
  </si>
  <si>
    <t>28.18</t>
  </si>
  <si>
    <t xml:space="preserve">ROYAL HILLS </t>
  </si>
  <si>
    <t>22.53</t>
  </si>
  <si>
    <t>Krishna Palace Hotel Ambernath</t>
  </si>
  <si>
    <t>47.71</t>
  </si>
  <si>
    <t xml:space="preserve">SAVE 44% TODAY!, 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</si>
  <si>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</si>
  <si>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</si>
  <si>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</si>
  <si>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</si>
  <si>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</si>
  <si>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</si>
  <si>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</si>
  <si>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</si>
  <si>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</si>
  <si>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</si>
  <si>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OYO 599 Divine Residency</t>
  </si>
  <si>
    <t>4.57</t>
  </si>
  <si>
    <t>38.05</t>
  </si>
  <si>
    <t>Raj Residency</t>
  </si>
  <si>
    <t>FabHotels The Grand Kohinoor Lodge</t>
  </si>
  <si>
    <t>13.38</t>
  </si>
  <si>
    <t>Hotel Grande 51</t>
  </si>
  <si>
    <t>7.61</t>
  </si>
  <si>
    <t>Grand Elite</t>
  </si>
  <si>
    <t>42.28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</si>
  <si>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</si>
  <si>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</si>
  <si>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</si>
  <si>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</si>
  <si>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</si>
  <si>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</si>
  <si>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</si>
  <si>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</si>
  <si>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</si>
  <si>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</si>
  <si>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Hotel Varishtta</t>
  </si>
  <si>
    <t>31.74</t>
  </si>
  <si>
    <t>OYO 12378 Hotel Kokila Apartments</t>
  </si>
  <si>
    <t>27.80</t>
  </si>
  <si>
    <t>Hotel Sapna</t>
  </si>
  <si>
    <t>Budget Room</t>
  </si>
  <si>
    <t>OYO 339 Hotel Krishna Avatar Stays Inn</t>
  </si>
  <si>
    <t>3.51</t>
  </si>
  <si>
    <t>19.48</t>
  </si>
  <si>
    <t>3.77</t>
  </si>
  <si>
    <t>20.95</t>
  </si>
  <si>
    <t>Manas Residency</t>
  </si>
  <si>
    <t>3.19</t>
  </si>
  <si>
    <t>26.56</t>
  </si>
  <si>
    <t>The Mirador Hotel</t>
  </si>
  <si>
    <t>40.61</t>
  </si>
  <si>
    <t>Club Myra Room</t>
  </si>
  <si>
    <t>145.05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</si>
  <si>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</si>
  <si>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</si>
  <si>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</si>
  <si>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</si>
  <si>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</si>
  <si>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</si>
  <si>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</si>
  <si>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</si>
  <si>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</si>
  <si>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Daisy Residency</t>
  </si>
  <si>
    <t>5.12</t>
  </si>
  <si>
    <t>28.45</t>
  </si>
  <si>
    <t>Hotel Golden Palace Guest House &amp; Dormitory</t>
  </si>
  <si>
    <t>Deluxe - Air Conditioning</t>
  </si>
  <si>
    <t>18.97</t>
  </si>
  <si>
    <t>Krishna Palace Hotel</t>
  </si>
  <si>
    <t>26.05</t>
  </si>
  <si>
    <t>93.05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</si>
  <si>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</si>
  <si>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</si>
  <si>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</si>
  <si>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</si>
  <si>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</si>
  <si>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</si>
  <si>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</si>
  <si>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</si>
  <si>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</si>
  <si>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</si>
  <si>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</si>
  <si>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</si>
  <si>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</si>
  <si>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</si>
  <si>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</si>
  <si>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</si>
  <si>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Hotel Sai Samrat Inn</t>
  </si>
  <si>
    <t>Nirsukh Palace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</si>
  <si>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</si>
  <si>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</si>
  <si>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</si>
  <si>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</si>
  <si>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</si>
  <si>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</si>
  <si>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</si>
  <si>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</si>
  <si>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Hotel Sun Shine Inn</t>
  </si>
  <si>
    <t>39.46</t>
  </si>
  <si>
    <t>39.47</t>
  </si>
  <si>
    <t>Hotel Sai Nidhi Supreme</t>
  </si>
  <si>
    <t>Iris Suites</t>
  </si>
  <si>
    <t>4.7</t>
  </si>
  <si>
    <t>26.14</t>
  </si>
  <si>
    <t>Kanaka Lodge</t>
  </si>
  <si>
    <t>Large Double Room</t>
  </si>
  <si>
    <t>Hotel Grand Inn</t>
  </si>
  <si>
    <t>2.05</t>
  </si>
  <si>
    <t>17.14</t>
  </si>
  <si>
    <t>SAVE 8% TODAY!, Special deal!-Limited time offer. Rate includes 10% discount!, Extra low price! (non-refundable)</t>
  </si>
  <si>
    <t>Grand Hometel A Sarovar Hotels</t>
  </si>
  <si>
    <t>16.52</t>
  </si>
  <si>
    <t>59.02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</si>
  <si>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</si>
  <si>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</si>
  <si>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</si>
  <si>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</si>
  <si>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</si>
  <si>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</si>
  <si>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</si>
  <si>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</si>
  <si>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</si>
  <si>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</si>
  <si>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</si>
  <si>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Pals Hotel</t>
  </si>
  <si>
    <t>Hotel Kalpana Residency</t>
  </si>
  <si>
    <t>2.46</t>
  </si>
  <si>
    <t>Super Deluxe Room with Breakfast</t>
  </si>
  <si>
    <t>20.44</t>
  </si>
  <si>
    <t xml:space="preserve">SAVE 23% TODAY!, </t>
  </si>
  <si>
    <t>Sharda Guest House</t>
  </si>
  <si>
    <t>5.5</t>
  </si>
  <si>
    <t>30.55</t>
  </si>
  <si>
    <t>Hotel Rajdoot</t>
  </si>
  <si>
    <t>30.76</t>
  </si>
  <si>
    <t>Hotel Royal Classic</t>
  </si>
  <si>
    <t>3.28</t>
  </si>
  <si>
    <t>27.29</t>
  </si>
  <si>
    <t xml:space="preserve">SAVE 43% TODAY!, Flash Deal-72 hr limited sale Rate includes 40% discount!, </t>
  </si>
  <si>
    <t>Residency Sarovar Portico</t>
  </si>
  <si>
    <t>279.96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</si>
  <si>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</si>
  <si>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</si>
  <si>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</si>
  <si>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</si>
  <si>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</si>
  <si>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</si>
  <si>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</si>
  <si>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</si>
  <si>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</si>
  <si>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</si>
  <si>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OYO 9635 Kharghar</t>
  </si>
  <si>
    <t>25.77</t>
  </si>
  <si>
    <t>Hotel Bombay International</t>
  </si>
  <si>
    <t>Executive Lotus Hotel</t>
  </si>
  <si>
    <t>4.06</t>
  </si>
  <si>
    <t>22.56</t>
  </si>
  <si>
    <t xml:space="preserve">SAVE 15% TODAY!, </t>
  </si>
  <si>
    <t>Juhu Plaza Hotel</t>
  </si>
  <si>
    <t>8.78</t>
  </si>
  <si>
    <t>Executive Plaza City View Suite</t>
  </si>
  <si>
    <t>48.77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</si>
  <si>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</si>
  <si>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</si>
  <si>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</si>
  <si>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</si>
  <si>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</si>
  <si>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</si>
  <si>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</si>
  <si>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</si>
  <si>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</si>
  <si>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</si>
  <si>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Hotel Relax</t>
  </si>
  <si>
    <t>17.82</t>
  </si>
  <si>
    <t>Room Maangta 118 @ Tata Memorial Hospital Dadar</t>
  </si>
  <si>
    <t>6.69</t>
  </si>
  <si>
    <t>Family Room</t>
  </si>
  <si>
    <t>37.18</t>
  </si>
  <si>
    <t>OYO 7150 Apartment Sapphire Suites</t>
  </si>
  <si>
    <t>3.62</t>
  </si>
  <si>
    <t>20.13</t>
  </si>
  <si>
    <t>Nakshatra Residency</t>
  </si>
  <si>
    <t>Hotel Victoria</t>
  </si>
  <si>
    <t>23.42</t>
  </si>
  <si>
    <t>5.26</t>
  </si>
  <si>
    <t>29.25</t>
  </si>
  <si>
    <t>Hotel Park Inn</t>
  </si>
  <si>
    <t>14.16</t>
  </si>
  <si>
    <t>78.68</t>
  </si>
  <si>
    <t>Treebo Amber Palace</t>
  </si>
  <si>
    <t>6.84</t>
  </si>
  <si>
    <t>38.00</t>
  </si>
  <si>
    <t>Treebo Singh'S Residency</t>
  </si>
  <si>
    <t>18.37</t>
  </si>
  <si>
    <t>OYO 12063 Hotel Pearls BKC Inn</t>
  </si>
  <si>
    <t>5.42</t>
  </si>
  <si>
    <t>30.12</t>
  </si>
  <si>
    <t>5.9</t>
  </si>
  <si>
    <t>32.79</t>
  </si>
  <si>
    <t>Hotel Delight</t>
  </si>
  <si>
    <t>Prime Serviced Apartments - Renuka 1001</t>
  </si>
  <si>
    <t>7.83</t>
  </si>
  <si>
    <t>43.48</t>
  </si>
  <si>
    <t>OYO 627 Aishwarya Service Apartment</t>
  </si>
  <si>
    <t>24.40</t>
  </si>
  <si>
    <t>Santrama Service Apartment</t>
  </si>
  <si>
    <t>Apartment with Garden View</t>
  </si>
  <si>
    <t>A N P Apartment</t>
  </si>
  <si>
    <t>Hotel Atlantic</t>
  </si>
  <si>
    <t>7.06</t>
  </si>
  <si>
    <t>39.24</t>
  </si>
  <si>
    <t>Hotel Golden Nest</t>
  </si>
  <si>
    <t>7.98</t>
  </si>
  <si>
    <t>44.34</t>
  </si>
  <si>
    <t>Hotel Majesty Palace</t>
  </si>
  <si>
    <t>19.73</t>
  </si>
  <si>
    <t>Hotel Transit</t>
  </si>
  <si>
    <t>30.53</t>
  </si>
  <si>
    <t>Quadruple Standard</t>
  </si>
  <si>
    <t>109.05</t>
  </si>
  <si>
    <t>FabHotel Sahar Garden</t>
  </si>
  <si>
    <t>5.48</t>
  </si>
  <si>
    <t>30.46</t>
  </si>
  <si>
    <t>aboo's lucky galaxy</t>
  </si>
  <si>
    <t>31.86</t>
  </si>
  <si>
    <t xml:space="preserve">SAVE 14% TODAY!, </t>
  </si>
  <si>
    <t>Room Maangta 113 @ Andheri East</t>
  </si>
  <si>
    <t>5.36</t>
  </si>
  <si>
    <t>29.78</t>
  </si>
  <si>
    <t>OYO Flagship 561 Host Inn</t>
  </si>
  <si>
    <t>25.42</t>
  </si>
  <si>
    <t>OYO 8490 Hotel Grandeur</t>
  </si>
  <si>
    <t>3.97</t>
  </si>
  <si>
    <t>22.04</t>
  </si>
  <si>
    <t>4.31</t>
  </si>
  <si>
    <t>23.94</t>
  </si>
  <si>
    <t>Treebo Olive Inn</t>
  </si>
  <si>
    <t>6.57</t>
  </si>
  <si>
    <t>36.47</t>
  </si>
  <si>
    <t>OYO Rooms Andheri East Asalpha Station 1</t>
  </si>
  <si>
    <t>4.66</t>
  </si>
  <si>
    <t>38.85</t>
  </si>
  <si>
    <t>Hotel Evergreen</t>
  </si>
  <si>
    <t>19.87</t>
  </si>
  <si>
    <t>Hotel Cosmo</t>
  </si>
  <si>
    <t>17.75</t>
  </si>
  <si>
    <t>Executive -Airport Pick up Included</t>
  </si>
  <si>
    <t>147.89</t>
  </si>
  <si>
    <t>Blue Bells Residency</t>
  </si>
  <si>
    <t>5.1</t>
  </si>
  <si>
    <t>28.35</t>
  </si>
  <si>
    <t>Eureka Guest House</t>
  </si>
  <si>
    <t>2.04</t>
  </si>
  <si>
    <t>16.97</t>
  </si>
  <si>
    <t>Hotel Venkat Presidency</t>
  </si>
  <si>
    <t>5.76</t>
  </si>
  <si>
    <t>31.98</t>
  </si>
  <si>
    <t>Hotel Airport Annex</t>
  </si>
  <si>
    <t>Hotel Oasis</t>
  </si>
  <si>
    <t>Executive Air Conditioning</t>
  </si>
  <si>
    <t>32.01</t>
  </si>
  <si>
    <t xml:space="preserve">SAVE 40% TODAY!, </t>
  </si>
  <si>
    <t>Shreya Lodgiing</t>
  </si>
  <si>
    <t>OYO 935 Hotel Palkhee</t>
  </si>
  <si>
    <t>37.88</t>
  </si>
  <si>
    <t>Treebo De Grandeur</t>
  </si>
  <si>
    <t>5.55</t>
  </si>
  <si>
    <t>Standard - 1 Double</t>
  </si>
  <si>
    <t>30.83</t>
  </si>
  <si>
    <t>5.06</t>
  </si>
  <si>
    <t>42.13</t>
  </si>
  <si>
    <t>Hotel Sai Sharan</t>
  </si>
  <si>
    <t>Super Deluxe AC Room</t>
  </si>
  <si>
    <t>The Caliph Hotel &amp; Executive Suites</t>
  </si>
  <si>
    <t>11.36</t>
  </si>
  <si>
    <t>63.11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</si>
  <si>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</si>
  <si>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</si>
  <si>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</si>
  <si>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</si>
  <si>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</si>
  <si>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</si>
  <si>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Hotel Regal Plaza</t>
  </si>
  <si>
    <t>Hotel Aircraft International</t>
  </si>
  <si>
    <t>6.32</t>
  </si>
  <si>
    <t>35.08</t>
  </si>
  <si>
    <t>OYO 10007 Hotel Grace Residency</t>
  </si>
  <si>
    <t>10.91</t>
  </si>
  <si>
    <t>Triplets</t>
  </si>
  <si>
    <t>60.61</t>
  </si>
  <si>
    <t>Le Sutra Hotel</t>
  </si>
  <si>
    <t>210.83</t>
  </si>
  <si>
    <t>Tamas Room</t>
  </si>
  <si>
    <t>752.98</t>
  </si>
  <si>
    <t>Nirvana Residencies by 1589 Hotels</t>
  </si>
  <si>
    <t>31.37</t>
  </si>
  <si>
    <t>6.38</t>
  </si>
  <si>
    <t>35.40</t>
  </si>
  <si>
    <t>Haredia Hotel</t>
  </si>
  <si>
    <t>9.45</t>
  </si>
  <si>
    <t>Grand Residency Hotel &amp; Serviced Apartments</t>
  </si>
  <si>
    <t>117.49</t>
  </si>
  <si>
    <t>Studio Apartment</t>
  </si>
  <si>
    <t>419.63</t>
  </si>
  <si>
    <t>Hotel Sai Residency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</si>
  <si>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</si>
  <si>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</si>
  <si>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</si>
  <si>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</si>
  <si>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</si>
  <si>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</si>
  <si>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</si>
  <si>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OYO Rooms Thane Ulhasnagar</t>
  </si>
  <si>
    <t>2.19</t>
  </si>
  <si>
    <t>Hotel Balwas International</t>
  </si>
  <si>
    <t>6.77</t>
  </si>
  <si>
    <t>Superior King Room</t>
  </si>
  <si>
    <t>37.64</t>
  </si>
  <si>
    <t>7.01</t>
  </si>
  <si>
    <t>38.94</t>
  </si>
  <si>
    <t>Hotel Plaza</t>
  </si>
  <si>
    <t>2.95</t>
  </si>
  <si>
    <t>24.55</t>
  </si>
  <si>
    <t>JC Chalet - A Boutique Hotel</t>
  </si>
  <si>
    <t>6.92</t>
  </si>
  <si>
    <t>24.17</t>
  </si>
  <si>
    <t>Arista Service Apartments Andheri</t>
  </si>
  <si>
    <t>Sea Green South Hotel</t>
  </si>
  <si>
    <t>9.85</t>
  </si>
  <si>
    <t>Sea View</t>
  </si>
  <si>
    <t>54.73</t>
  </si>
  <si>
    <t>10.14</t>
  </si>
  <si>
    <t>56.31</t>
  </si>
  <si>
    <t>OYO Rooms Andheri East Asalpha 7</t>
  </si>
  <si>
    <t>5.74</t>
  </si>
  <si>
    <t>47.82</t>
  </si>
  <si>
    <t>Avenue Residency</t>
  </si>
  <si>
    <t>3.9</t>
  </si>
  <si>
    <t>13.24</t>
  </si>
  <si>
    <t>City Guest House</t>
  </si>
  <si>
    <t>5.84</t>
  </si>
  <si>
    <t>32.43</t>
  </si>
  <si>
    <t>Hotel Atithi Mumbai</t>
  </si>
  <si>
    <t>50.33</t>
  </si>
  <si>
    <t>10.84</t>
  </si>
  <si>
    <t>60.22</t>
  </si>
  <si>
    <t>Hotel K C Residency</t>
  </si>
  <si>
    <t>21.76</t>
  </si>
  <si>
    <t>Wishtree Firdous Hotel</t>
  </si>
  <si>
    <t>15.90</t>
  </si>
  <si>
    <t>OYO 11890 Farmhouse Residency</t>
  </si>
  <si>
    <t>32.83</t>
  </si>
  <si>
    <t>Citizen Hotel</t>
  </si>
  <si>
    <t>79.01</t>
  </si>
  <si>
    <t>Hotel Linkway</t>
  </si>
  <si>
    <t>Aristo Hospitality Services Apartment</t>
  </si>
  <si>
    <t>Prime Serviced Apartments - SwapnaPurti, Jeevanshila</t>
  </si>
  <si>
    <t>15.28</t>
  </si>
  <si>
    <t>Double or Twin Room with Private Bathroom</t>
  </si>
  <si>
    <t>Hotel Balwas</t>
  </si>
  <si>
    <t>4.29</t>
  </si>
  <si>
    <t>KAE RESIDENCY</t>
  </si>
  <si>
    <t>Deluxe Double or Twin Room with Balcony</t>
  </si>
  <si>
    <t>Room Maangta 136 @ CST</t>
  </si>
  <si>
    <t>7.49</t>
  </si>
  <si>
    <t>41.60</t>
  </si>
  <si>
    <t>Ramee Guestline Khar Hotel</t>
  </si>
  <si>
    <t>9.59</t>
  </si>
  <si>
    <t>53.25</t>
  </si>
  <si>
    <t>10.05</t>
  </si>
  <si>
    <t>55.83</t>
  </si>
  <si>
    <t>Ashok Deluxe Apartments</t>
  </si>
  <si>
    <t>8.92</t>
  </si>
  <si>
    <t>Studio Suite Room</t>
  </si>
  <si>
    <t>49.58</t>
  </si>
  <si>
    <t>50.58</t>
  </si>
  <si>
    <t>Milan International Hotel</t>
  </si>
  <si>
    <t xml:space="preserve">SAVE 79% TODAY!, </t>
  </si>
  <si>
    <t>FabHotel Ascot International Andheri</t>
  </si>
  <si>
    <t>25.31</t>
  </si>
  <si>
    <t>The Orchid Hotel</t>
  </si>
  <si>
    <t>38.6</t>
  </si>
  <si>
    <t>137.86</t>
  </si>
  <si>
    <t>SAVE 77% TODAY!, Extra low price! (non-refundable)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</si>
  <si>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</si>
  <si>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</si>
  <si>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</si>
  <si>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</si>
  <si>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</si>
  <si>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</si>
  <si>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</si>
  <si>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</si>
  <si>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</si>
  <si>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Hotel Sea Lord</t>
  </si>
  <si>
    <t>Standard Air Conditioning</t>
  </si>
  <si>
    <t>23.32</t>
  </si>
  <si>
    <t>Hotel Ajanta</t>
  </si>
  <si>
    <t>7.32</t>
  </si>
  <si>
    <t>Club</t>
  </si>
  <si>
    <t>OYO 8685 Hotel Stayland</t>
  </si>
  <si>
    <t>42.45</t>
  </si>
  <si>
    <t>Pravasi Residency</t>
  </si>
  <si>
    <t>The Emerald Hotel &amp; Service Apartments</t>
  </si>
  <si>
    <t>26.04</t>
  </si>
  <si>
    <t>2 Bedroom Suite</t>
  </si>
  <si>
    <t>149.51</t>
  </si>
  <si>
    <t>OYO 10001 Hotel Blue Ocean</t>
  </si>
  <si>
    <t>3.81</t>
  </si>
  <si>
    <t>31.71</t>
  </si>
  <si>
    <t>OYO 13105 Hotel Blue Diamond</t>
  </si>
  <si>
    <t>2.65</t>
  </si>
  <si>
    <t>22.12</t>
  </si>
  <si>
    <t>metro Residency</t>
  </si>
  <si>
    <t>22.48</t>
  </si>
  <si>
    <t>FabHotel Crawford Inn South Mumbai</t>
  </si>
  <si>
    <t>6.09</t>
  </si>
  <si>
    <t>33.84</t>
  </si>
  <si>
    <t>Mirage Hotel</t>
  </si>
  <si>
    <t>14.73</t>
  </si>
  <si>
    <t>Double</t>
  </si>
  <si>
    <t>81.82</t>
  </si>
  <si>
    <t>Methabook</t>
  </si>
  <si>
    <t>OYO Rooms Four Bungalows Andheri- 1</t>
  </si>
  <si>
    <t>4.01</t>
  </si>
  <si>
    <t>33.43</t>
  </si>
  <si>
    <t>Hotel Liberty Plaza</t>
  </si>
  <si>
    <t>18.25</t>
  </si>
  <si>
    <t>OYO Flagship 568 Bandra Mumbai</t>
  </si>
  <si>
    <t>8.44</t>
  </si>
  <si>
    <t>46.94</t>
  </si>
  <si>
    <t>Hotel Janata Residency</t>
  </si>
  <si>
    <t>Double Room - Air Conditioning</t>
  </si>
  <si>
    <t>11.86</t>
  </si>
  <si>
    <t xml:space="preserve">SAVE 13% TODAY!, </t>
  </si>
  <si>
    <t>Boutique Hotel Bawa Suites</t>
  </si>
  <si>
    <t>28.95</t>
  </si>
  <si>
    <t>103.40</t>
  </si>
  <si>
    <t>31.92</t>
  </si>
  <si>
    <t>114.01</t>
  </si>
  <si>
    <t>Hotel Spring Inn</t>
  </si>
  <si>
    <t>24.58</t>
  </si>
  <si>
    <t>Imperial Suite</t>
  </si>
  <si>
    <t>55.84</t>
  </si>
  <si>
    <t>Genesis Hotel Near Mumbai Airport</t>
  </si>
  <si>
    <t>44.54</t>
  </si>
  <si>
    <t>159.07</t>
  </si>
  <si>
    <t>FabHotel Hill Park Mumbai Airport</t>
  </si>
  <si>
    <t>Oyo Rooms Colaba</t>
  </si>
  <si>
    <t>49.25</t>
  </si>
  <si>
    <t>YMCA International House</t>
  </si>
  <si>
    <t>8.27</t>
  </si>
  <si>
    <t>Double Room AC with Private Bathroom</t>
  </si>
  <si>
    <t>45.93</t>
  </si>
  <si>
    <t>Splendid Stay Thane</t>
  </si>
  <si>
    <t>Hotel Airlines International</t>
  </si>
  <si>
    <t>SAVE 42% TODAY!, Extra low price! (non-refundable)</t>
  </si>
  <si>
    <t>Hotel Hira Palace</t>
  </si>
  <si>
    <t>5.04</t>
  </si>
  <si>
    <t>Luxury Double Room</t>
  </si>
  <si>
    <t>28.00</t>
  </si>
  <si>
    <t>OYO 8544 Hotel Bently</t>
  </si>
  <si>
    <t>3.48</t>
  </si>
  <si>
    <t>29.01</t>
  </si>
  <si>
    <t>Hotel Lucky Goregaon</t>
  </si>
  <si>
    <t>4.67</t>
  </si>
  <si>
    <t>25.92</t>
  </si>
  <si>
    <t>28.14</t>
  </si>
  <si>
    <t xml:space="preserve">SAVE 73% TODAY!, </t>
  </si>
  <si>
    <t>Bawa Continental Hotel</t>
  </si>
  <si>
    <t>Taj Mahal Tower</t>
  </si>
  <si>
    <t>69.78</t>
  </si>
  <si>
    <t>Deluxe Sea View King</t>
  </si>
  <si>
    <t>249.22</t>
  </si>
  <si>
    <t>262.48</t>
  </si>
  <si>
    <t>77.21</t>
  </si>
  <si>
    <t>275.74</t>
  </si>
  <si>
    <t>OYO 7581 Vashi Inn</t>
  </si>
  <si>
    <t>3.24</t>
  </si>
  <si>
    <t>17.98</t>
  </si>
  <si>
    <t>19.34</t>
  </si>
  <si>
    <t>OYO 9327 near Bandra Kurla Complex</t>
  </si>
  <si>
    <t>7.25</t>
  </si>
  <si>
    <t>40.26</t>
  </si>
  <si>
    <t>Dhuri Resort</t>
  </si>
  <si>
    <t>GCC Hotel and Club</t>
  </si>
  <si>
    <t>16.1</t>
  </si>
  <si>
    <t>Premium Regal Suite, 1 Bedroom Suite, 1 King, Sofa bed</t>
  </si>
  <si>
    <t>89.47</t>
  </si>
  <si>
    <t>Thane: Homestay with Stunning Views</t>
  </si>
  <si>
    <t>King Room with Lake View</t>
  </si>
  <si>
    <t>hotel gold express inn</t>
  </si>
  <si>
    <t>Room Maangta 213 @ Juhu</t>
  </si>
  <si>
    <t>9.56</t>
  </si>
  <si>
    <t>53.13</t>
  </si>
  <si>
    <t>OYO Flagship 572 Santacruz West</t>
  </si>
  <si>
    <t>39.60</t>
  </si>
  <si>
    <t>Wanderer's Caravan</t>
  </si>
  <si>
    <t>83.77</t>
  </si>
  <si>
    <t>The Retreat - Hotel &amp; Convention Centre</t>
  </si>
  <si>
    <t>Twin Room with Pool View</t>
  </si>
  <si>
    <t>50.32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</si>
  <si>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</si>
  <si>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</si>
  <si>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</si>
  <si>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</si>
  <si>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</si>
  <si>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</si>
  <si>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</si>
  <si>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10.18</t>
  </si>
  <si>
    <t>Hotel Shilpa Residency</t>
  </si>
  <si>
    <t>7.7</t>
  </si>
  <si>
    <t>42.78</t>
  </si>
  <si>
    <t>Service Apartments @ Ganesh Tower</t>
  </si>
  <si>
    <t>16.56</t>
  </si>
  <si>
    <t>hotel vashiinn</t>
  </si>
  <si>
    <t>32.66</t>
  </si>
  <si>
    <t>Suvi Palace</t>
  </si>
  <si>
    <t>Hotel Kings Palace</t>
  </si>
  <si>
    <t>10.12</t>
  </si>
  <si>
    <t>56.20</t>
  </si>
  <si>
    <t>Hotel Eden</t>
  </si>
  <si>
    <t>17.00</t>
  </si>
  <si>
    <t>16.35</t>
  </si>
  <si>
    <t>3.2</t>
  </si>
  <si>
    <t>Executive Enclave Hotel</t>
  </si>
  <si>
    <t>13.71</t>
  </si>
  <si>
    <t>76.14</t>
  </si>
  <si>
    <t>La-Shimmer Resort</t>
  </si>
  <si>
    <t>Deluxe Room (2 Adults + 1 Child)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</si>
</sst>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4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541</v>
      </c>
      <c r="AQ2" t="s">
        <v>91</v>
      </c>
      <c r="AR2" t="s">
        <v>92</v>
      </c>
      <c r="AS2" t="s"/>
      <c r="AT2" t="s">
        <v>93</v>
      </c>
      <c r="AU2" t="s"/>
      <c r="AV2" t="s"/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95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96</v>
      </c>
      <c r="N3" t="s">
        <v>97</v>
      </c>
      <c r="O3" t="s">
        <v>80</v>
      </c>
      <c r="P3" t="s">
        <v>95</v>
      </c>
      <c r="Q3" t="s"/>
      <c r="R3" t="s">
        <v>81</v>
      </c>
      <c r="S3" t="s">
        <v>98</v>
      </c>
      <c r="T3" t="s">
        <v>83</v>
      </c>
      <c r="U3" t="s"/>
      <c r="V3" t="s">
        <v>84</v>
      </c>
      <c r="W3" t="s">
        <v>99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88</v>
      </c>
      <c r="AO3" t="s">
        <v>90</v>
      </c>
      <c r="AP3" t="n">
        <v>271</v>
      </c>
      <c r="AQ3" t="s">
        <v>91</v>
      </c>
      <c r="AR3" t="s">
        <v>92</v>
      </c>
      <c r="AS3" t="s"/>
      <c r="AT3" t="s">
        <v>93</v>
      </c>
      <c r="AU3" t="s"/>
      <c r="AV3" t="s"/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100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101</v>
      </c>
      <c r="N4" t="s">
        <v>102</v>
      </c>
      <c r="O4" t="s">
        <v>80</v>
      </c>
      <c r="P4" t="s">
        <v>100</v>
      </c>
      <c r="Q4" t="s"/>
      <c r="R4" t="s">
        <v>81</v>
      </c>
      <c r="S4" t="s">
        <v>103</v>
      </c>
      <c r="T4" t="s">
        <v>83</v>
      </c>
      <c r="U4" t="s"/>
      <c r="V4" t="s">
        <v>84</v>
      </c>
      <c r="W4" t="s">
        <v>99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88</v>
      </c>
      <c r="AO4" t="s">
        <v>90</v>
      </c>
      <c r="AP4" t="n">
        <v>587</v>
      </c>
      <c r="AQ4" t="s">
        <v>91</v>
      </c>
      <c r="AR4" t="s">
        <v>92</v>
      </c>
      <c r="AS4" t="s"/>
      <c r="AT4" t="s">
        <v>93</v>
      </c>
      <c r="AU4" t="s"/>
      <c r="AV4" t="s"/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104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105</v>
      </c>
      <c r="N5" t="s">
        <v>106</v>
      </c>
      <c r="O5" t="s">
        <v>80</v>
      </c>
      <c r="P5" t="s">
        <v>104</v>
      </c>
      <c r="Q5" t="s"/>
      <c r="R5" t="s">
        <v>81</v>
      </c>
      <c r="S5" t="s">
        <v>107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339</v>
      </c>
      <c r="AQ5" t="s">
        <v>91</v>
      </c>
      <c r="AR5" t="s">
        <v>92</v>
      </c>
      <c r="AS5" t="s"/>
      <c r="AT5" t="s">
        <v>93</v>
      </c>
      <c r="AU5" t="s"/>
      <c r="AV5" t="s"/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108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109</v>
      </c>
      <c r="N6" t="s">
        <v>110</v>
      </c>
      <c r="O6" t="s">
        <v>80</v>
      </c>
      <c r="P6" t="s">
        <v>108</v>
      </c>
      <c r="Q6" t="s"/>
      <c r="R6" t="s">
        <v>81</v>
      </c>
      <c r="S6" t="s">
        <v>111</v>
      </c>
      <c r="T6" t="s">
        <v>83</v>
      </c>
      <c r="U6" t="s"/>
      <c r="V6" t="s">
        <v>84</v>
      </c>
      <c r="W6" t="s">
        <v>99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88</v>
      </c>
      <c r="AO6" t="s">
        <v>90</v>
      </c>
      <c r="AP6" t="n">
        <v>593</v>
      </c>
      <c r="AQ6" t="s">
        <v>91</v>
      </c>
      <c r="AR6" t="s">
        <v>92</v>
      </c>
      <c r="AS6" t="s"/>
      <c r="AT6" t="s">
        <v>93</v>
      </c>
      <c r="AU6" t="s"/>
      <c r="AV6" t="s"/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112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113</v>
      </c>
      <c r="N7" t="s">
        <v>97</v>
      </c>
      <c r="O7" t="s">
        <v>80</v>
      </c>
      <c r="P7" t="s">
        <v>112</v>
      </c>
      <c r="Q7" t="s"/>
      <c r="R7" t="s">
        <v>81</v>
      </c>
      <c r="S7" t="s">
        <v>111</v>
      </c>
      <c r="T7" t="s">
        <v>83</v>
      </c>
      <c r="U7" t="s"/>
      <c r="V7" t="s">
        <v>84</v>
      </c>
      <c r="W7" t="s">
        <v>99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88</v>
      </c>
      <c r="AO7" t="s">
        <v>90</v>
      </c>
      <c r="AP7" t="n">
        <v>527</v>
      </c>
      <c r="AQ7" t="s">
        <v>91</v>
      </c>
      <c r="AR7" t="s">
        <v>92</v>
      </c>
      <c r="AS7" t="s"/>
      <c r="AT7" t="s">
        <v>93</v>
      </c>
      <c r="AU7" t="s"/>
      <c r="AV7" t="s"/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114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115</v>
      </c>
      <c r="N8" t="s">
        <v>116</v>
      </c>
      <c r="O8" t="s">
        <v>80</v>
      </c>
      <c r="P8" t="s">
        <v>114</v>
      </c>
      <c r="Q8" t="s"/>
      <c r="R8" t="s">
        <v>81</v>
      </c>
      <c r="S8" t="s">
        <v>117</v>
      </c>
      <c r="T8" t="s">
        <v>83</v>
      </c>
      <c r="U8" t="s"/>
      <c r="V8" t="s">
        <v>84</v>
      </c>
      <c r="W8" t="s">
        <v>99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88</v>
      </c>
      <c r="AO8" t="s">
        <v>90</v>
      </c>
      <c r="AP8" t="n">
        <v>287</v>
      </c>
      <c r="AQ8" t="s">
        <v>91</v>
      </c>
      <c r="AR8" t="s">
        <v>92</v>
      </c>
      <c r="AS8" t="s"/>
      <c r="AT8" t="s">
        <v>93</v>
      </c>
      <c r="AU8" t="s"/>
      <c r="AV8" t="s"/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118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119</v>
      </c>
      <c r="N9" t="s">
        <v>120</v>
      </c>
      <c r="O9" t="s">
        <v>80</v>
      </c>
      <c r="P9" t="s">
        <v>118</v>
      </c>
      <c r="Q9" t="s"/>
      <c r="R9" t="s">
        <v>81</v>
      </c>
      <c r="S9" t="s">
        <v>121</v>
      </c>
      <c r="T9" t="s">
        <v>83</v>
      </c>
      <c r="U9" t="s"/>
      <c r="V9" t="s">
        <v>84</v>
      </c>
      <c r="W9" t="s">
        <v>99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88</v>
      </c>
      <c r="AO9" t="s">
        <v>90</v>
      </c>
      <c r="AP9" t="n">
        <v>190</v>
      </c>
      <c r="AQ9" t="s">
        <v>91</v>
      </c>
      <c r="AR9" t="s">
        <v>92</v>
      </c>
      <c r="AS9" t="s"/>
      <c r="AT9" t="s">
        <v>93</v>
      </c>
      <c r="AU9" t="s"/>
      <c r="AV9" t="s"/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122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123</v>
      </c>
      <c r="N10" t="s">
        <v>124</v>
      </c>
      <c r="O10" t="s">
        <v>80</v>
      </c>
      <c r="P10" t="s">
        <v>122</v>
      </c>
      <c r="Q10" t="s"/>
      <c r="R10" t="s">
        <v>81</v>
      </c>
      <c r="S10" t="s">
        <v>125</v>
      </c>
      <c r="T10" t="s">
        <v>83</v>
      </c>
      <c r="U10" t="s"/>
      <c r="V10" t="s">
        <v>84</v>
      </c>
      <c r="W10" t="s">
        <v>99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88</v>
      </c>
      <c r="AO10" t="s">
        <v>90</v>
      </c>
      <c r="AP10" t="n">
        <v>129</v>
      </c>
      <c r="AQ10" t="s">
        <v>91</v>
      </c>
      <c r="AR10" t="s">
        <v>92</v>
      </c>
      <c r="AS10" t="s"/>
      <c r="AT10" t="s">
        <v>93</v>
      </c>
      <c r="AU10" t="s"/>
      <c r="AV10" t="s"/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126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127</v>
      </c>
      <c r="N11" t="s">
        <v>97</v>
      </c>
      <c r="O11" t="s">
        <v>80</v>
      </c>
      <c r="P11" t="s">
        <v>126</v>
      </c>
      <c r="Q11" t="s"/>
      <c r="R11" t="s">
        <v>81</v>
      </c>
      <c r="S11" t="s">
        <v>128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88</v>
      </c>
      <c r="AO11" t="s">
        <v>90</v>
      </c>
      <c r="AP11" t="n">
        <v>281</v>
      </c>
      <c r="AQ11" t="s">
        <v>91</v>
      </c>
      <c r="AR11" t="s">
        <v>92</v>
      </c>
      <c r="AS11" t="s"/>
      <c r="AT11" t="s">
        <v>93</v>
      </c>
      <c r="AU11" t="s"/>
      <c r="AV11" t="s"/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129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130</v>
      </c>
      <c r="N12" t="s">
        <v>131</v>
      </c>
      <c r="O12" t="s">
        <v>80</v>
      </c>
      <c r="P12" t="s">
        <v>129</v>
      </c>
      <c r="Q12" t="s"/>
      <c r="R12" t="s">
        <v>81</v>
      </c>
      <c r="S12" t="s">
        <v>132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133</v>
      </c>
      <c r="AO12" t="s">
        <v>134</v>
      </c>
      <c r="AP12" t="n">
        <v>5</v>
      </c>
      <c r="AQ12" t="s">
        <v>91</v>
      </c>
      <c r="AR12" t="s">
        <v>71</v>
      </c>
      <c r="AS12" t="s"/>
      <c r="AT12" t="s">
        <v>93</v>
      </c>
      <c r="AU12" t="s"/>
      <c r="AV12" t="s"/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129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135</v>
      </c>
      <c r="N13" t="s">
        <v>131</v>
      </c>
      <c r="O13" t="s">
        <v>80</v>
      </c>
      <c r="P13" t="s">
        <v>129</v>
      </c>
      <c r="Q13" t="s"/>
      <c r="R13" t="s">
        <v>81</v>
      </c>
      <c r="S13" t="s">
        <v>136</v>
      </c>
      <c r="T13" t="s">
        <v>83</v>
      </c>
      <c r="U13" t="s"/>
      <c r="V13" t="s">
        <v>84</v>
      </c>
      <c r="W13" t="s">
        <v>99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133</v>
      </c>
      <c r="AO13" t="s">
        <v>137</v>
      </c>
      <c r="AP13" t="n">
        <v>5</v>
      </c>
      <c r="AQ13" t="s">
        <v>91</v>
      </c>
      <c r="AR13" t="s">
        <v>71</v>
      </c>
      <c r="AS13" t="s"/>
      <c r="AT13" t="s">
        <v>93</v>
      </c>
      <c r="AU13" t="s"/>
      <c r="AV13" t="s"/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138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139</v>
      </c>
      <c r="N14" t="s">
        <v>140</v>
      </c>
      <c r="O14" t="s">
        <v>80</v>
      </c>
      <c r="P14" t="s">
        <v>138</v>
      </c>
      <c r="Q14" t="s"/>
      <c r="R14" t="s">
        <v>81</v>
      </c>
      <c r="S14" t="s">
        <v>141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88</v>
      </c>
      <c r="AO14" t="s">
        <v>90</v>
      </c>
      <c r="AP14" t="n">
        <v>262</v>
      </c>
      <c r="AQ14" t="s">
        <v>91</v>
      </c>
      <c r="AR14" t="s">
        <v>71</v>
      </c>
      <c r="AS14" t="s"/>
      <c r="AT14" t="s">
        <v>93</v>
      </c>
      <c r="AU14" t="s"/>
      <c r="AV14" t="s"/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138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142</v>
      </c>
      <c r="N15" t="s">
        <v>140</v>
      </c>
      <c r="O15" t="s">
        <v>80</v>
      </c>
      <c r="P15" t="s">
        <v>138</v>
      </c>
      <c r="Q15" t="s"/>
      <c r="R15" t="s">
        <v>81</v>
      </c>
      <c r="S15" t="s">
        <v>143</v>
      </c>
      <c r="T15" t="s">
        <v>83</v>
      </c>
      <c r="U15" t="s"/>
      <c r="V15" t="s">
        <v>84</v>
      </c>
      <c r="W15" t="s">
        <v>99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262</v>
      </c>
      <c r="AQ15" t="s">
        <v>91</v>
      </c>
      <c r="AR15" t="s">
        <v>71</v>
      </c>
      <c r="AS15" t="s"/>
      <c r="AT15" t="s">
        <v>93</v>
      </c>
      <c r="AU15" t="s"/>
      <c r="AV15" t="s"/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144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145</v>
      </c>
      <c r="N16" t="s">
        <v>146</v>
      </c>
      <c r="O16" t="s">
        <v>80</v>
      </c>
      <c r="P16" t="s">
        <v>144</v>
      </c>
      <c r="Q16" t="s"/>
      <c r="R16" t="s">
        <v>81</v>
      </c>
      <c r="S16" t="s">
        <v>147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133</v>
      </c>
      <c r="AO16" t="s">
        <v>148</v>
      </c>
      <c r="AP16" t="n">
        <v>96</v>
      </c>
      <c r="AQ16" t="s">
        <v>91</v>
      </c>
      <c r="AR16" t="s">
        <v>71</v>
      </c>
      <c r="AS16" t="s"/>
      <c r="AT16" t="s">
        <v>93</v>
      </c>
      <c r="AU16" t="s"/>
      <c r="AV16" t="s"/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144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149</v>
      </c>
      <c r="N17" t="s">
        <v>146</v>
      </c>
      <c r="O17" t="s">
        <v>80</v>
      </c>
      <c r="P17" t="s">
        <v>144</v>
      </c>
      <c r="Q17" t="s"/>
      <c r="R17" t="s">
        <v>81</v>
      </c>
      <c r="S17" t="s">
        <v>150</v>
      </c>
      <c r="T17" t="s">
        <v>83</v>
      </c>
      <c r="U17" t="s"/>
      <c r="V17" t="s">
        <v>84</v>
      </c>
      <c r="W17" t="s">
        <v>99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133</v>
      </c>
      <c r="AO17" t="s">
        <v>151</v>
      </c>
      <c r="AP17" t="n">
        <v>96</v>
      </c>
      <c r="AQ17" t="s">
        <v>91</v>
      </c>
      <c r="AR17" t="s">
        <v>71</v>
      </c>
      <c r="AS17" t="s"/>
      <c r="AT17" t="s">
        <v>93</v>
      </c>
      <c r="AU17" t="s"/>
      <c r="AV17" t="s"/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152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153</v>
      </c>
      <c r="N18" t="s">
        <v>97</v>
      </c>
      <c r="O18" t="s">
        <v>80</v>
      </c>
      <c r="P18" t="s">
        <v>152</v>
      </c>
      <c r="Q18" t="s"/>
      <c r="R18" t="s">
        <v>81</v>
      </c>
      <c r="S18" t="s">
        <v>154</v>
      </c>
      <c r="T18" t="s">
        <v>83</v>
      </c>
      <c r="U18" t="s"/>
      <c r="V18" t="s">
        <v>84</v>
      </c>
      <c r="W18" t="s">
        <v>99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88</v>
      </c>
      <c r="AO18" t="s">
        <v>90</v>
      </c>
      <c r="AP18" t="n">
        <v>615</v>
      </c>
      <c r="AQ18" t="s">
        <v>91</v>
      </c>
      <c r="AR18" t="s">
        <v>92</v>
      </c>
      <c r="AS18" t="s"/>
      <c r="AT18" t="s">
        <v>93</v>
      </c>
      <c r="AU18" t="s"/>
      <c r="AV18" t="s"/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155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156</v>
      </c>
      <c r="N19" t="s">
        <v>157</v>
      </c>
      <c r="O19" t="s">
        <v>80</v>
      </c>
      <c r="P19" t="s">
        <v>155</v>
      </c>
      <c r="Q19" t="s"/>
      <c r="R19" t="s">
        <v>81</v>
      </c>
      <c r="S19" t="s">
        <v>158</v>
      </c>
      <c r="T19" t="s">
        <v>83</v>
      </c>
      <c r="U19" t="s"/>
      <c r="V19" t="s">
        <v>84</v>
      </c>
      <c r="W19" t="s">
        <v>99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88</v>
      </c>
      <c r="AO19" t="s">
        <v>90</v>
      </c>
      <c r="AP19" t="n">
        <v>566</v>
      </c>
      <c r="AQ19" t="s">
        <v>91</v>
      </c>
      <c r="AR19" t="s">
        <v>92</v>
      </c>
      <c r="AS19" t="s"/>
      <c r="AT19" t="s">
        <v>93</v>
      </c>
      <c r="AU19" t="s"/>
      <c r="AV19" t="s"/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159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160</v>
      </c>
      <c r="N20" t="s">
        <v>161</v>
      </c>
      <c r="O20" t="s">
        <v>80</v>
      </c>
      <c r="P20" t="s">
        <v>159</v>
      </c>
      <c r="Q20" t="s"/>
      <c r="R20" t="s">
        <v>81</v>
      </c>
      <c r="S20" t="s">
        <v>162</v>
      </c>
      <c r="T20" t="s">
        <v>83</v>
      </c>
      <c r="U20" t="s"/>
      <c r="V20" t="s">
        <v>84</v>
      </c>
      <c r="W20" t="s">
        <v>99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133</v>
      </c>
      <c r="AO20" t="s">
        <v>163</v>
      </c>
      <c r="AP20" t="n">
        <v>123</v>
      </c>
      <c r="AQ20" t="s">
        <v>91</v>
      </c>
      <c r="AR20" t="s">
        <v>71</v>
      </c>
      <c r="AS20" t="s"/>
      <c r="AT20" t="s">
        <v>93</v>
      </c>
      <c r="AU20" t="s"/>
      <c r="AV20" t="s"/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164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165</v>
      </c>
      <c r="N21" t="s">
        <v>120</v>
      </c>
      <c r="O21" t="s">
        <v>80</v>
      </c>
      <c r="P21" t="s">
        <v>164</v>
      </c>
      <c r="Q21" t="s"/>
      <c r="R21" t="s">
        <v>81</v>
      </c>
      <c r="S21" t="s">
        <v>166</v>
      </c>
      <c r="T21" t="s">
        <v>83</v>
      </c>
      <c r="U21" t="s"/>
      <c r="V21" t="s">
        <v>84</v>
      </c>
      <c r="W21" t="s">
        <v>99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88</v>
      </c>
      <c r="AO21" t="s">
        <v>90</v>
      </c>
      <c r="AP21" t="n">
        <v>551</v>
      </c>
      <c r="AQ21" t="s">
        <v>91</v>
      </c>
      <c r="AR21" t="s">
        <v>92</v>
      </c>
      <c r="AS21" t="s"/>
      <c r="AT21" t="s">
        <v>93</v>
      </c>
      <c r="AU21" t="s"/>
      <c r="AV21" t="s"/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167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168</v>
      </c>
      <c r="N22" t="s">
        <v>169</v>
      </c>
      <c r="O22" t="s">
        <v>80</v>
      </c>
      <c r="P22" t="s">
        <v>167</v>
      </c>
      <c r="Q22" t="s"/>
      <c r="R22" t="s">
        <v>81</v>
      </c>
      <c r="S22" t="s">
        <v>170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88</v>
      </c>
      <c r="AO22" t="s">
        <v>90</v>
      </c>
      <c r="AP22" t="n">
        <v>322</v>
      </c>
      <c r="AQ22" t="s">
        <v>91</v>
      </c>
      <c r="AR22" t="s">
        <v>92</v>
      </c>
      <c r="AS22" t="s"/>
      <c r="AT22" t="s">
        <v>93</v>
      </c>
      <c r="AU22" t="s"/>
      <c r="AV22" t="s"/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167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171</v>
      </c>
      <c r="N23" t="s">
        <v>169</v>
      </c>
      <c r="O23" t="s">
        <v>80</v>
      </c>
      <c r="P23" t="s">
        <v>167</v>
      </c>
      <c r="Q23" t="s"/>
      <c r="R23" t="s">
        <v>81</v>
      </c>
      <c r="S23" t="s">
        <v>172</v>
      </c>
      <c r="T23" t="s">
        <v>83</v>
      </c>
      <c r="U23" t="s"/>
      <c r="V23" t="s">
        <v>84</v>
      </c>
      <c r="W23" t="s">
        <v>99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88</v>
      </c>
      <c r="AO23" t="s">
        <v>90</v>
      </c>
      <c r="AP23" t="n">
        <v>322</v>
      </c>
      <c r="AQ23" t="s">
        <v>91</v>
      </c>
      <c r="AR23" t="s">
        <v>92</v>
      </c>
      <c r="AS23" t="s"/>
      <c r="AT23" t="s">
        <v>93</v>
      </c>
      <c r="AU23" t="s"/>
      <c r="AV23" t="s"/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173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139</v>
      </c>
      <c r="N24" t="s">
        <v>124</v>
      </c>
      <c r="O24" t="s">
        <v>80</v>
      </c>
      <c r="P24" t="s">
        <v>173</v>
      </c>
      <c r="Q24" t="s"/>
      <c r="R24" t="s">
        <v>81</v>
      </c>
      <c r="S24" t="s">
        <v>174</v>
      </c>
      <c r="T24" t="s">
        <v>83</v>
      </c>
      <c r="U24" t="s"/>
      <c r="V24" t="s">
        <v>84</v>
      </c>
      <c r="W24" t="s">
        <v>99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344</v>
      </c>
      <c r="AQ24" t="s">
        <v>91</v>
      </c>
      <c r="AR24" t="s">
        <v>92</v>
      </c>
      <c r="AS24" t="s"/>
      <c r="AT24" t="s">
        <v>93</v>
      </c>
      <c r="AU24" t="s"/>
      <c r="AV24" t="s"/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175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176</v>
      </c>
      <c r="N25" t="s">
        <v>146</v>
      </c>
      <c r="O25" t="s">
        <v>80</v>
      </c>
      <c r="P25" t="s">
        <v>175</v>
      </c>
      <c r="Q25" t="s"/>
      <c r="R25" t="s">
        <v>81</v>
      </c>
      <c r="S25" t="s">
        <v>177</v>
      </c>
      <c r="T25" t="s">
        <v>83</v>
      </c>
      <c r="U25" t="s"/>
      <c r="V25" t="s">
        <v>84</v>
      </c>
      <c r="W25" t="s">
        <v>99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88</v>
      </c>
      <c r="AO25" t="s">
        <v>90</v>
      </c>
      <c r="AP25" t="n">
        <v>91</v>
      </c>
      <c r="AQ25" t="s">
        <v>91</v>
      </c>
      <c r="AR25" t="s">
        <v>92</v>
      </c>
      <c r="AS25" t="s"/>
      <c r="AT25" t="s">
        <v>93</v>
      </c>
      <c r="AU25" t="s"/>
      <c r="AV25" t="s"/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178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109</v>
      </c>
      <c r="N26" t="s">
        <v>97</v>
      </c>
      <c r="O26" t="s">
        <v>80</v>
      </c>
      <c r="P26" t="s">
        <v>178</v>
      </c>
      <c r="Q26" t="s"/>
      <c r="R26" t="s">
        <v>81</v>
      </c>
      <c r="S26" t="s">
        <v>158</v>
      </c>
      <c r="T26" t="s">
        <v>83</v>
      </c>
      <c r="U26" t="s"/>
      <c r="V26" t="s">
        <v>84</v>
      </c>
      <c r="W26" t="s">
        <v>99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88</v>
      </c>
      <c r="AO26" t="s">
        <v>90</v>
      </c>
      <c r="AP26" t="n">
        <v>592</v>
      </c>
      <c r="AQ26" t="s">
        <v>91</v>
      </c>
      <c r="AR26" t="s">
        <v>92</v>
      </c>
      <c r="AS26" t="s"/>
      <c r="AT26" t="s">
        <v>93</v>
      </c>
      <c r="AU26" t="s"/>
      <c r="AV26" t="s"/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179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180</v>
      </c>
      <c r="N27" t="s">
        <v>131</v>
      </c>
      <c r="O27" t="s">
        <v>80</v>
      </c>
      <c r="P27" t="s">
        <v>179</v>
      </c>
      <c r="Q27" t="s"/>
      <c r="R27" t="s">
        <v>81</v>
      </c>
      <c r="S27" t="s">
        <v>181</v>
      </c>
      <c r="T27" t="s">
        <v>83</v>
      </c>
      <c r="U27" t="s"/>
      <c r="V27" t="s">
        <v>84</v>
      </c>
      <c r="W27" t="s">
        <v>99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254</v>
      </c>
      <c r="AQ27" t="s">
        <v>91</v>
      </c>
      <c r="AR27" t="s">
        <v>92</v>
      </c>
      <c r="AS27" t="s"/>
      <c r="AT27" t="s">
        <v>93</v>
      </c>
      <c r="AU27" t="s"/>
      <c r="AV27" t="s"/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182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109</v>
      </c>
      <c r="N28" t="s">
        <v>131</v>
      </c>
      <c r="O28" t="s">
        <v>80</v>
      </c>
      <c r="P28" t="s">
        <v>182</v>
      </c>
      <c r="Q28" t="s"/>
      <c r="R28" t="s">
        <v>81</v>
      </c>
      <c r="S28" t="s">
        <v>183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88</v>
      </c>
      <c r="AO28" t="s">
        <v>90</v>
      </c>
      <c r="AP28" t="n">
        <v>629</v>
      </c>
      <c r="AQ28" t="s">
        <v>91</v>
      </c>
      <c r="AR28" t="s">
        <v>92</v>
      </c>
      <c r="AS28" t="s"/>
      <c r="AT28" t="s">
        <v>93</v>
      </c>
      <c r="AU28" t="s"/>
      <c r="AV28" t="s"/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184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185</v>
      </c>
      <c r="N29" t="s">
        <v>186</v>
      </c>
      <c r="O29" t="s">
        <v>80</v>
      </c>
      <c r="P29" t="s">
        <v>184</v>
      </c>
      <c r="Q29" t="s"/>
      <c r="R29" t="s">
        <v>81</v>
      </c>
      <c r="S29" t="s">
        <v>187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133</v>
      </c>
      <c r="AO29" t="s">
        <v>188</v>
      </c>
      <c r="AP29" t="n">
        <v>19</v>
      </c>
      <c r="AQ29" t="s">
        <v>91</v>
      </c>
      <c r="AR29" t="s">
        <v>71</v>
      </c>
      <c r="AS29" t="s"/>
      <c r="AT29" t="s">
        <v>93</v>
      </c>
      <c r="AU29" t="s"/>
      <c r="AV29" t="s"/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184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189</v>
      </c>
      <c r="N30" t="s">
        <v>186</v>
      </c>
      <c r="O30" t="s">
        <v>80</v>
      </c>
      <c r="P30" t="s">
        <v>184</v>
      </c>
      <c r="Q30" t="s"/>
      <c r="R30" t="s">
        <v>81</v>
      </c>
      <c r="S30" t="s">
        <v>190</v>
      </c>
      <c r="T30" t="s">
        <v>83</v>
      </c>
      <c r="U30" t="s"/>
      <c r="V30" t="s">
        <v>84</v>
      </c>
      <c r="W30" t="s">
        <v>99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133</v>
      </c>
      <c r="AO30" t="s">
        <v>191</v>
      </c>
      <c r="AP30" t="n">
        <v>19</v>
      </c>
      <c r="AQ30" t="s">
        <v>91</v>
      </c>
      <c r="AR30" t="s">
        <v>71</v>
      </c>
      <c r="AS30" t="s"/>
      <c r="AT30" t="s">
        <v>93</v>
      </c>
      <c r="AU30" t="s"/>
      <c r="AV30" t="s"/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184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192</v>
      </c>
      <c r="N31" t="s">
        <v>186</v>
      </c>
      <c r="O31" t="s">
        <v>80</v>
      </c>
      <c r="P31" t="s">
        <v>184</v>
      </c>
      <c r="Q31" t="s"/>
      <c r="R31" t="s">
        <v>81</v>
      </c>
      <c r="S31" t="s">
        <v>193</v>
      </c>
      <c r="T31" t="s">
        <v>83</v>
      </c>
      <c r="U31" t="s"/>
      <c r="V31" t="s">
        <v>84</v>
      </c>
      <c r="W31" t="s">
        <v>99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88</v>
      </c>
      <c r="AO31" t="s">
        <v>90</v>
      </c>
      <c r="AP31" t="n">
        <v>19</v>
      </c>
      <c r="AQ31" t="s">
        <v>91</v>
      </c>
      <c r="AR31" t="s">
        <v>71</v>
      </c>
      <c r="AS31" t="s"/>
      <c r="AT31" t="s">
        <v>93</v>
      </c>
      <c r="AU31" t="s"/>
      <c r="AV31" t="s"/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194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195</v>
      </c>
      <c r="N32" t="s">
        <v>120</v>
      </c>
      <c r="O32" t="s">
        <v>80</v>
      </c>
      <c r="P32" t="s">
        <v>194</v>
      </c>
      <c r="Q32" t="s"/>
      <c r="R32" t="s">
        <v>81</v>
      </c>
      <c r="S32" t="s">
        <v>196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88</v>
      </c>
      <c r="AO32" t="s">
        <v>90</v>
      </c>
      <c r="AP32" t="n">
        <v>502</v>
      </c>
      <c r="AQ32" t="s">
        <v>91</v>
      </c>
      <c r="AR32" t="s">
        <v>92</v>
      </c>
      <c r="AS32" t="s"/>
      <c r="AT32" t="s">
        <v>93</v>
      </c>
      <c r="AU32" t="s"/>
      <c r="AV32" t="s"/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197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198</v>
      </c>
      <c r="N33" t="s">
        <v>199</v>
      </c>
      <c r="O33" t="s">
        <v>80</v>
      </c>
      <c r="P33" t="s">
        <v>197</v>
      </c>
      <c r="Q33" t="s"/>
      <c r="R33" t="s">
        <v>81</v>
      </c>
      <c r="S33" t="s">
        <v>200</v>
      </c>
      <c r="T33" t="s">
        <v>83</v>
      </c>
      <c r="U33" t="s"/>
      <c r="V33" t="s">
        <v>84</v>
      </c>
      <c r="W33" t="s">
        <v>99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167</v>
      </c>
      <c r="AQ33" t="s">
        <v>91</v>
      </c>
      <c r="AR33" t="s">
        <v>92</v>
      </c>
      <c r="AS33" t="s"/>
      <c r="AT33" t="s">
        <v>93</v>
      </c>
      <c r="AU33" t="s"/>
      <c r="AV33" t="s"/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201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202</v>
      </c>
      <c r="N34" t="s">
        <v>97</v>
      </c>
      <c r="O34" t="s">
        <v>80</v>
      </c>
      <c r="P34" t="s">
        <v>201</v>
      </c>
      <c r="Q34" t="s"/>
      <c r="R34" t="s">
        <v>81</v>
      </c>
      <c r="S34" t="s">
        <v>203</v>
      </c>
      <c r="T34" t="s">
        <v>83</v>
      </c>
      <c r="U34" t="s"/>
      <c r="V34" t="s">
        <v>84</v>
      </c>
      <c r="W34" t="s">
        <v>99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88</v>
      </c>
      <c r="AO34" t="s">
        <v>90</v>
      </c>
      <c r="AP34" t="n">
        <v>215</v>
      </c>
      <c r="AQ34" t="s">
        <v>91</v>
      </c>
      <c r="AR34" t="s">
        <v>92</v>
      </c>
      <c r="AS34" t="s"/>
      <c r="AT34" t="s">
        <v>93</v>
      </c>
      <c r="AU34" t="s"/>
      <c r="AV34" t="s"/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204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205</v>
      </c>
      <c r="N35" t="s">
        <v>97</v>
      </c>
      <c r="O35" t="s">
        <v>80</v>
      </c>
      <c r="P35" t="s">
        <v>204</v>
      </c>
      <c r="Q35" t="s"/>
      <c r="R35" t="s">
        <v>81</v>
      </c>
      <c r="S35" t="s">
        <v>206</v>
      </c>
      <c r="T35" t="s">
        <v>83</v>
      </c>
      <c r="U35" t="s"/>
      <c r="V35" t="s">
        <v>84</v>
      </c>
      <c r="W35" t="s">
        <v>99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88</v>
      </c>
      <c r="AO35" t="s">
        <v>90</v>
      </c>
      <c r="AP35" t="n">
        <v>173</v>
      </c>
      <c r="AQ35" t="s">
        <v>91</v>
      </c>
      <c r="AR35" t="s">
        <v>92</v>
      </c>
      <c r="AS35" t="s"/>
      <c r="AT35" t="s">
        <v>93</v>
      </c>
      <c r="AU35" t="s"/>
      <c r="AV35" t="s"/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207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208</v>
      </c>
      <c r="N36" t="s">
        <v>116</v>
      </c>
      <c r="O36" t="s">
        <v>80</v>
      </c>
      <c r="P36" t="s">
        <v>207</v>
      </c>
      <c r="Q36" t="s"/>
      <c r="R36" t="s">
        <v>81</v>
      </c>
      <c r="S36" t="s">
        <v>209</v>
      </c>
      <c r="T36" t="s">
        <v>83</v>
      </c>
      <c r="U36" t="s"/>
      <c r="V36" t="s">
        <v>84</v>
      </c>
      <c r="W36" t="s">
        <v>99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88</v>
      </c>
      <c r="AO36" t="s">
        <v>90</v>
      </c>
      <c r="AP36" t="n">
        <v>84</v>
      </c>
      <c r="AQ36" t="s">
        <v>91</v>
      </c>
      <c r="AR36" t="s">
        <v>210</v>
      </c>
      <c r="AS36" t="s"/>
      <c r="AT36" t="s">
        <v>93</v>
      </c>
      <c r="AU36" t="s"/>
      <c r="AV36" t="s"/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211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212</v>
      </c>
      <c r="N37" t="s">
        <v>213</v>
      </c>
      <c r="O37" t="s">
        <v>80</v>
      </c>
      <c r="P37" t="s">
        <v>211</v>
      </c>
      <c r="Q37" t="s"/>
      <c r="R37" t="s">
        <v>81</v>
      </c>
      <c r="S37" t="s">
        <v>214</v>
      </c>
      <c r="T37" t="s">
        <v>83</v>
      </c>
      <c r="U37" t="s"/>
      <c r="V37" t="s">
        <v>84</v>
      </c>
      <c r="W37" t="s">
        <v>99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133</v>
      </c>
      <c r="AO37" t="s">
        <v>215</v>
      </c>
      <c r="AP37" t="n">
        <v>46</v>
      </c>
      <c r="AQ37" t="s">
        <v>91</v>
      </c>
      <c r="AR37" t="s">
        <v>71</v>
      </c>
      <c r="AS37" t="s"/>
      <c r="AT37" t="s">
        <v>93</v>
      </c>
      <c r="AU37" t="s"/>
      <c r="AV37" t="s"/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216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109</v>
      </c>
      <c r="N38" t="s">
        <v>217</v>
      </c>
      <c r="O38" t="s">
        <v>80</v>
      </c>
      <c r="P38" t="s">
        <v>216</v>
      </c>
      <c r="Q38" t="s"/>
      <c r="R38" t="s">
        <v>81</v>
      </c>
      <c r="S38" t="s">
        <v>218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88</v>
      </c>
      <c r="AO38" t="s">
        <v>90</v>
      </c>
      <c r="AP38" t="n">
        <v>419</v>
      </c>
      <c r="AQ38" t="s">
        <v>91</v>
      </c>
      <c r="AR38" t="s">
        <v>92</v>
      </c>
      <c r="AS38" t="s"/>
      <c r="AT38" t="s">
        <v>93</v>
      </c>
      <c r="AU38" t="s"/>
      <c r="AV38" t="s"/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219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220</v>
      </c>
      <c r="N39" t="s">
        <v>79</v>
      </c>
      <c r="O39" t="s">
        <v>80</v>
      </c>
      <c r="P39" t="s">
        <v>219</v>
      </c>
      <c r="Q39" t="s"/>
      <c r="R39" t="s">
        <v>81</v>
      </c>
      <c r="S39" t="s">
        <v>221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88</v>
      </c>
      <c r="AO39" t="s">
        <v>90</v>
      </c>
      <c r="AP39" t="n">
        <v>468</v>
      </c>
      <c r="AQ39" t="s">
        <v>91</v>
      </c>
      <c r="AR39" t="s">
        <v>92</v>
      </c>
      <c r="AS39" t="s"/>
      <c r="AT39" t="s">
        <v>93</v>
      </c>
      <c r="AU39" t="s"/>
      <c r="AV39" t="s"/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219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222</v>
      </c>
      <c r="N40" t="s">
        <v>79</v>
      </c>
      <c r="O40" t="s">
        <v>80</v>
      </c>
      <c r="P40" t="s">
        <v>219</v>
      </c>
      <c r="Q40" t="s"/>
      <c r="R40" t="s">
        <v>81</v>
      </c>
      <c r="S40" t="s">
        <v>223</v>
      </c>
      <c r="T40" t="s">
        <v>83</v>
      </c>
      <c r="U40" t="s"/>
      <c r="V40" t="s">
        <v>84</v>
      </c>
      <c r="W40" t="s">
        <v>99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88</v>
      </c>
      <c r="AO40" t="s">
        <v>90</v>
      </c>
      <c r="AP40" t="n">
        <v>468</v>
      </c>
      <c r="AQ40" t="s">
        <v>91</v>
      </c>
      <c r="AR40" t="s">
        <v>92</v>
      </c>
      <c r="AS40" t="s"/>
      <c r="AT40" t="s">
        <v>93</v>
      </c>
      <c r="AU40" t="s"/>
      <c r="AV40" t="s"/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224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198</v>
      </c>
      <c r="N41" t="s">
        <v>225</v>
      </c>
      <c r="O41" t="s">
        <v>80</v>
      </c>
      <c r="P41" t="s">
        <v>224</v>
      </c>
      <c r="Q41" t="s"/>
      <c r="R41" t="s">
        <v>81</v>
      </c>
      <c r="S41" t="s">
        <v>226</v>
      </c>
      <c r="T41" t="s">
        <v>83</v>
      </c>
      <c r="U41" t="s"/>
      <c r="V41" t="s">
        <v>84</v>
      </c>
      <c r="W41" t="s">
        <v>99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88</v>
      </c>
      <c r="AO41" t="s">
        <v>90</v>
      </c>
      <c r="AP41" t="n">
        <v>574</v>
      </c>
      <c r="AQ41" t="s">
        <v>91</v>
      </c>
      <c r="AR41" t="s">
        <v>92</v>
      </c>
      <c r="AS41" t="s"/>
      <c r="AT41" t="s">
        <v>93</v>
      </c>
      <c r="AU41" t="s"/>
      <c r="AV41" t="s"/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227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228</v>
      </c>
      <c r="N42" t="s">
        <v>97</v>
      </c>
      <c r="O42" t="s">
        <v>80</v>
      </c>
      <c r="P42" t="s">
        <v>227</v>
      </c>
      <c r="Q42" t="s"/>
      <c r="R42" t="s">
        <v>81</v>
      </c>
      <c r="S42" t="s">
        <v>229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88</v>
      </c>
      <c r="AO42" t="s">
        <v>90</v>
      </c>
      <c r="AP42" t="n">
        <v>489</v>
      </c>
      <c r="AQ42" t="s">
        <v>91</v>
      </c>
      <c r="AR42" t="s">
        <v>92</v>
      </c>
      <c r="AS42" t="s"/>
      <c r="AT42" t="s">
        <v>93</v>
      </c>
      <c r="AU42" t="s"/>
      <c r="AV42" t="s"/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230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231</v>
      </c>
      <c r="N43" t="s">
        <v>157</v>
      </c>
      <c r="O43" t="s">
        <v>80</v>
      </c>
      <c r="P43" t="s">
        <v>230</v>
      </c>
      <c r="Q43" t="s"/>
      <c r="R43" t="s">
        <v>81</v>
      </c>
      <c r="S43" t="s">
        <v>232</v>
      </c>
      <c r="T43" t="s">
        <v>83</v>
      </c>
      <c r="U43" t="s"/>
      <c r="V43" t="s">
        <v>84</v>
      </c>
      <c r="W43" t="s">
        <v>99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88</v>
      </c>
      <c r="AO43" t="s">
        <v>90</v>
      </c>
      <c r="AP43" t="n">
        <v>359</v>
      </c>
      <c r="AQ43" t="s">
        <v>91</v>
      </c>
      <c r="AR43" t="s">
        <v>92</v>
      </c>
      <c r="AS43" t="s"/>
      <c r="AT43" t="s">
        <v>93</v>
      </c>
      <c r="AU43" t="s"/>
      <c r="AV43" t="s"/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233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234</v>
      </c>
      <c r="N44" t="s">
        <v>235</v>
      </c>
      <c r="O44" t="s">
        <v>80</v>
      </c>
      <c r="P44" t="s">
        <v>233</v>
      </c>
      <c r="Q44" t="s"/>
      <c r="R44" t="s">
        <v>81</v>
      </c>
      <c r="S44" t="s">
        <v>236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88</v>
      </c>
      <c r="AO44" t="s">
        <v>90</v>
      </c>
      <c r="AP44" t="n">
        <v>452</v>
      </c>
      <c r="AQ44" t="s">
        <v>91</v>
      </c>
      <c r="AR44" t="s">
        <v>71</v>
      </c>
      <c r="AS44" t="s"/>
      <c r="AT44" t="s">
        <v>93</v>
      </c>
      <c r="AU44" t="s"/>
      <c r="AV44" t="s"/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237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238</v>
      </c>
      <c r="N45" t="s">
        <v>239</v>
      </c>
      <c r="O45" t="s">
        <v>80</v>
      </c>
      <c r="P45" t="s">
        <v>237</v>
      </c>
      <c r="Q45" t="s"/>
      <c r="R45" t="s">
        <v>81</v>
      </c>
      <c r="S45" t="s">
        <v>240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312</v>
      </c>
      <c r="AQ45" t="s">
        <v>91</v>
      </c>
      <c r="AR45" t="s">
        <v>92</v>
      </c>
      <c r="AS45" t="s"/>
      <c r="AT45" t="s">
        <v>93</v>
      </c>
      <c r="AU45" t="s"/>
      <c r="AV45" t="s"/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241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113</v>
      </c>
      <c r="N46" t="s">
        <v>131</v>
      </c>
      <c r="O46" t="s">
        <v>80</v>
      </c>
      <c r="P46" t="s">
        <v>241</v>
      </c>
      <c r="Q46" t="s"/>
      <c r="R46" t="s">
        <v>81</v>
      </c>
      <c r="S46" t="s">
        <v>242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135</v>
      </c>
      <c r="AQ46" t="s">
        <v>91</v>
      </c>
      <c r="AR46" t="s">
        <v>92</v>
      </c>
      <c r="AS46" t="s"/>
      <c r="AT46" t="s">
        <v>93</v>
      </c>
      <c r="AU46" t="s"/>
      <c r="AV46" t="s"/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241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243</v>
      </c>
      <c r="N47" t="s">
        <v>131</v>
      </c>
      <c r="O47" t="s">
        <v>80</v>
      </c>
      <c r="P47" t="s">
        <v>241</v>
      </c>
      <c r="Q47" t="s"/>
      <c r="R47" t="s">
        <v>81</v>
      </c>
      <c r="S47" t="s">
        <v>244</v>
      </c>
      <c r="T47" t="s">
        <v>83</v>
      </c>
      <c r="U47" t="s"/>
      <c r="V47" t="s">
        <v>84</v>
      </c>
      <c r="W47" t="s">
        <v>99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135</v>
      </c>
      <c r="AQ47" t="s">
        <v>91</v>
      </c>
      <c r="AR47" t="s">
        <v>92</v>
      </c>
      <c r="AS47" t="s"/>
      <c r="AT47" t="s">
        <v>93</v>
      </c>
      <c r="AU47" t="s"/>
      <c r="AV47" t="s"/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245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246</v>
      </c>
      <c r="N48" t="s">
        <v>247</v>
      </c>
      <c r="O48" t="s">
        <v>80</v>
      </c>
      <c r="P48" t="s">
        <v>245</v>
      </c>
      <c r="Q48" t="s"/>
      <c r="R48" t="s">
        <v>81</v>
      </c>
      <c r="S48" t="s">
        <v>248</v>
      </c>
      <c r="T48" t="s">
        <v>83</v>
      </c>
      <c r="U48" t="s"/>
      <c r="V48" t="s">
        <v>84</v>
      </c>
      <c r="W48" t="s">
        <v>99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630</v>
      </c>
      <c r="AQ48" t="s">
        <v>91</v>
      </c>
      <c r="AR48" t="s">
        <v>92</v>
      </c>
      <c r="AS48" t="s"/>
      <c r="AT48" t="s">
        <v>93</v>
      </c>
      <c r="AU48" t="s"/>
      <c r="AV48" t="s"/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249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250</v>
      </c>
      <c r="N49" t="s">
        <v>124</v>
      </c>
      <c r="O49" t="s">
        <v>80</v>
      </c>
      <c r="P49" t="s">
        <v>249</v>
      </c>
      <c r="Q49" t="s"/>
      <c r="R49" t="s">
        <v>81</v>
      </c>
      <c r="S49" t="s">
        <v>251</v>
      </c>
      <c r="T49" t="s">
        <v>83</v>
      </c>
      <c r="U49" t="s"/>
      <c r="V49" t="s">
        <v>84</v>
      </c>
      <c r="W49" t="s">
        <v>99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301</v>
      </c>
      <c r="AQ49" t="s">
        <v>91</v>
      </c>
      <c r="AR49" t="s">
        <v>92</v>
      </c>
      <c r="AS49" t="s"/>
      <c r="AT49" t="s">
        <v>93</v>
      </c>
      <c r="AU49" t="s"/>
      <c r="AV49" t="s"/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252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228</v>
      </c>
      <c r="N50" t="s">
        <v>253</v>
      </c>
      <c r="O50" t="s">
        <v>80</v>
      </c>
      <c r="P50" t="s">
        <v>252</v>
      </c>
      <c r="Q50" t="s"/>
      <c r="R50" t="s">
        <v>81</v>
      </c>
      <c r="S50" t="s">
        <v>254</v>
      </c>
      <c r="T50" t="s">
        <v>83</v>
      </c>
      <c r="U50" t="s"/>
      <c r="V50" t="s">
        <v>84</v>
      </c>
      <c r="W50" t="s">
        <v>99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88</v>
      </c>
      <c r="AO50" t="s">
        <v>90</v>
      </c>
      <c r="AP50" t="n">
        <v>511</v>
      </c>
      <c r="AQ50" t="s">
        <v>91</v>
      </c>
      <c r="AR50" t="s">
        <v>92</v>
      </c>
      <c r="AS50" t="s"/>
      <c r="AT50" t="s">
        <v>93</v>
      </c>
      <c r="AU50" t="s"/>
      <c r="AV50" t="s"/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255</v>
      </c>
      <c r="F51" t="s"/>
      <c r="G51" t="s">
        <v>74</v>
      </c>
      <c r="H51" t="s">
        <v>75</v>
      </c>
      <c r="I51" t="s"/>
      <c r="J51" t="s">
        <v>76</v>
      </c>
      <c r="K51" t="n">
        <v>62.02</v>
      </c>
      <c r="L51" t="s">
        <v>77</v>
      </c>
      <c r="M51" t="s">
        <v>256</v>
      </c>
      <c r="N51" t="s">
        <v>124</v>
      </c>
      <c r="O51" t="s">
        <v>80</v>
      </c>
      <c r="P51" t="s">
        <v>255</v>
      </c>
      <c r="Q51" t="s"/>
      <c r="R51" t="s">
        <v>81</v>
      </c>
      <c r="S51" t="s">
        <v>257</v>
      </c>
      <c r="T51" t="s">
        <v>83</v>
      </c>
      <c r="U51" t="s"/>
      <c r="V51" t="s">
        <v>84</v>
      </c>
      <c r="W51" t="s">
        <v>99</v>
      </c>
      <c r="X51" t="s"/>
      <c r="Y51" t="s">
        <v>86</v>
      </c>
      <c r="Z51">
        <f>HYPERLINK("https://38.76.27.249/savepage/tk_15422089905159168_sr_1793.html","info")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88</v>
      </c>
      <c r="AO51" t="s">
        <v>90</v>
      </c>
      <c r="AP51" t="n">
        <v>417</v>
      </c>
      <c r="AQ51" t="s">
        <v>91</v>
      </c>
      <c r="AR51" t="s">
        <v>92</v>
      </c>
      <c r="AS51" t="s"/>
      <c r="AT51" t="s">
        <v>93</v>
      </c>
      <c r="AU51" t="s"/>
      <c r="AV51" t="s"/>
      <c r="AW51" t="s"/>
      <c r="AX51" t="s"/>
      <c r="AY51" t="s"/>
      <c r="AZ51" t="s"/>
      <c r="BA51" t="s"/>
      <c r="BB51" t="n">
        <v>109674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258</v>
      </c>
      <c r="F52" t="s"/>
      <c r="G52" t="s">
        <v>74</v>
      </c>
      <c r="H52" t="s">
        <v>75</v>
      </c>
      <c r="I52" t="s"/>
      <c r="J52" t="s">
        <v>76</v>
      </c>
      <c r="K52" t="n">
        <v>16.59</v>
      </c>
      <c r="L52" t="s">
        <v>77</v>
      </c>
      <c r="M52" t="s">
        <v>259</v>
      </c>
      <c r="N52" t="s">
        <v>120</v>
      </c>
      <c r="O52" t="s">
        <v>80</v>
      </c>
      <c r="P52" t="s">
        <v>258</v>
      </c>
      <c r="Q52" t="s"/>
      <c r="R52" t="s">
        <v>81</v>
      </c>
      <c r="S52" t="s">
        <v>260</v>
      </c>
      <c r="T52" t="s">
        <v>83</v>
      </c>
      <c r="U52" t="s"/>
      <c r="V52" t="s">
        <v>84</v>
      </c>
      <c r="W52" t="s">
        <v>99</v>
      </c>
      <c r="X52" t="s"/>
      <c r="Y52" t="s">
        <v>86</v>
      </c>
      <c r="Z52">
        <f>HYPERLINK("https://38.76.27.249/savepage/tk_154221009952146_sr_1793.html","info")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88</v>
      </c>
      <c r="AO52" t="s">
        <v>90</v>
      </c>
      <c r="AP52" t="n">
        <v>620</v>
      </c>
      <c r="AQ52" t="s">
        <v>91</v>
      </c>
      <c r="AR52" t="s">
        <v>92</v>
      </c>
      <c r="AS52" t="s"/>
      <c r="AT52" t="s">
        <v>93</v>
      </c>
      <c r="AU52" t="s"/>
      <c r="AV52" t="s"/>
      <c r="AW52" t="s"/>
      <c r="AX52" t="s"/>
      <c r="AY52" t="s"/>
      <c r="AZ52" t="s"/>
      <c r="BA52" t="s"/>
      <c r="BB52" t="n">
        <v>5183131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261</v>
      </c>
      <c r="F53" t="s"/>
      <c r="G53" t="s">
        <v>74</v>
      </c>
      <c r="H53" t="s">
        <v>75</v>
      </c>
      <c r="I53" t="s"/>
      <c r="J53" t="s">
        <v>76</v>
      </c>
      <c r="K53" t="n">
        <v>42.69</v>
      </c>
      <c r="L53" t="s">
        <v>77</v>
      </c>
      <c r="M53" t="s">
        <v>262</v>
      </c>
      <c r="N53" t="s">
        <v>146</v>
      </c>
      <c r="O53" t="s">
        <v>80</v>
      </c>
      <c r="P53" t="s">
        <v>261</v>
      </c>
      <c r="Q53" t="s"/>
      <c r="R53" t="s">
        <v>81</v>
      </c>
      <c r="S53" t="s">
        <v>263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HYPERLINK("https://38.76.27.249/savepage/tk_1542208206490189_sr_1793.html","info")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88</v>
      </c>
      <c r="AO53" t="s">
        <v>90</v>
      </c>
      <c r="AP53" t="n">
        <v>273</v>
      </c>
      <c r="AQ53" t="s">
        <v>91</v>
      </c>
      <c r="AR53" t="s">
        <v>92</v>
      </c>
      <c r="AS53" t="s"/>
      <c r="AT53" t="s">
        <v>93</v>
      </c>
      <c r="AU53" t="s"/>
      <c r="AV53" t="s"/>
      <c r="AW53" t="s"/>
      <c r="AX53" t="s"/>
      <c r="AY53" t="s"/>
      <c r="AZ53" t="s"/>
      <c r="BA53" t="s"/>
      <c r="BB53" t="n">
        <v>281147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264</v>
      </c>
      <c r="F54" t="s"/>
      <c r="G54" t="s">
        <v>74</v>
      </c>
      <c r="H54" t="s">
        <v>75</v>
      </c>
      <c r="I54" t="s"/>
      <c r="J54" t="s">
        <v>76</v>
      </c>
      <c r="K54" t="n">
        <v>71.95</v>
      </c>
      <c r="L54" t="s">
        <v>77</v>
      </c>
      <c r="M54" t="s">
        <v>265</v>
      </c>
      <c r="N54" t="s">
        <v>266</v>
      </c>
      <c r="O54" t="s">
        <v>80</v>
      </c>
      <c r="P54" t="s">
        <v>264</v>
      </c>
      <c r="Q54" t="s"/>
      <c r="R54" t="s">
        <v>81</v>
      </c>
      <c r="S54" t="s">
        <v>267</v>
      </c>
      <c r="T54" t="s">
        <v>83</v>
      </c>
      <c r="U54" t="s"/>
      <c r="V54" t="s">
        <v>84</v>
      </c>
      <c r="W54" t="s">
        <v>99</v>
      </c>
      <c r="X54" t="s"/>
      <c r="Y54" t="s">
        <v>86</v>
      </c>
      <c r="Z54">
        <f>HYPERLINK("https://38.76.27.249/savepage/tk_15422073996083233_sr_1793.html","info")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133</v>
      </c>
      <c r="AO54" t="s">
        <v>268</v>
      </c>
      <c r="AP54" t="n">
        <v>128</v>
      </c>
      <c r="AQ54" t="s">
        <v>91</v>
      </c>
      <c r="AR54" t="s">
        <v>71</v>
      </c>
      <c r="AS54" t="s"/>
      <c r="AT54" t="s">
        <v>93</v>
      </c>
      <c r="AU54" t="s"/>
      <c r="AV54" t="s"/>
      <c r="AW54" t="s"/>
      <c r="AX54" t="s"/>
      <c r="AY54" t="s"/>
      <c r="AZ54" t="s"/>
      <c r="BA54" t="s"/>
      <c r="BB54" t="n">
        <v>479515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264</v>
      </c>
      <c r="F55" t="s"/>
      <c r="G55" t="s">
        <v>74</v>
      </c>
      <c r="H55" t="s">
        <v>75</v>
      </c>
      <c r="I55" t="s"/>
      <c r="J55" t="s">
        <v>76</v>
      </c>
      <c r="K55" t="n">
        <v>76.36</v>
      </c>
      <c r="L55" t="s">
        <v>77</v>
      </c>
      <c r="M55" t="s">
        <v>269</v>
      </c>
      <c r="N55" t="s">
        <v>266</v>
      </c>
      <c r="O55" t="s">
        <v>80</v>
      </c>
      <c r="P55" t="s">
        <v>264</v>
      </c>
      <c r="Q55" t="s"/>
      <c r="R55" t="s">
        <v>81</v>
      </c>
      <c r="S55" t="s">
        <v>270</v>
      </c>
      <c r="T55" t="s">
        <v>83</v>
      </c>
      <c r="U55" t="s"/>
      <c r="V55" t="s">
        <v>84</v>
      </c>
      <c r="W55" t="s">
        <v>99</v>
      </c>
      <c r="X55" t="s"/>
      <c r="Y55" t="s">
        <v>86</v>
      </c>
      <c r="Z55">
        <f>HYPERLINK("https://38.76.27.249/savepage/tk_15422073996083233_sr_1793.html","info")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>
        <v>89</v>
      </c>
      <c r="AM55" t="s"/>
      <c r="AN55" t="s">
        <v>133</v>
      </c>
      <c r="AO55" t="s">
        <v>271</v>
      </c>
      <c r="AP55" t="n">
        <v>128</v>
      </c>
      <c r="AQ55" t="s">
        <v>91</v>
      </c>
      <c r="AR55" t="s">
        <v>92</v>
      </c>
      <c r="AS55" t="s"/>
      <c r="AT55" t="s">
        <v>93</v>
      </c>
      <c r="AU55" t="s"/>
      <c r="AV55" t="s"/>
      <c r="AW55" t="s"/>
      <c r="AX55" t="s"/>
      <c r="AY55" t="s"/>
      <c r="AZ55" t="s"/>
      <c r="BA55" t="s"/>
      <c r="BB55" t="n">
        <v>479515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272</v>
      </c>
      <c r="F56" t="s"/>
      <c r="G56" t="s">
        <v>74</v>
      </c>
      <c r="H56" t="s">
        <v>75</v>
      </c>
      <c r="I56" t="s"/>
      <c r="J56" t="s">
        <v>76</v>
      </c>
      <c r="K56" t="n">
        <v>163.22</v>
      </c>
      <c r="L56" t="s">
        <v>77</v>
      </c>
      <c r="M56" t="s">
        <v>273</v>
      </c>
      <c r="N56" t="s">
        <v>274</v>
      </c>
      <c r="O56" t="s">
        <v>80</v>
      </c>
      <c r="P56" t="s">
        <v>272</v>
      </c>
      <c r="Q56" t="s"/>
      <c r="R56" t="s">
        <v>275</v>
      </c>
      <c r="S56" t="s">
        <v>276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HYPERLINK("https://38.76.27.249/savepage/tk_15422071262900894_sr_1793.html","info")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>
        <v>89</v>
      </c>
      <c r="AM56" t="s"/>
      <c r="AN56" t="s">
        <v>133</v>
      </c>
      <c r="AO56" t="s">
        <v>277</v>
      </c>
      <c r="AP56" t="n">
        <v>80</v>
      </c>
      <c r="AQ56" t="s">
        <v>91</v>
      </c>
      <c r="AR56" t="s">
        <v>278</v>
      </c>
      <c r="AS56" t="s"/>
      <c r="AT56" t="s">
        <v>93</v>
      </c>
      <c r="AU56" t="s"/>
      <c r="AV56" t="s"/>
      <c r="AW56" t="s"/>
      <c r="AX56" t="s"/>
      <c r="AY56" t="s"/>
      <c r="AZ56" t="s"/>
      <c r="BA56" t="s"/>
      <c r="BB56" t="n">
        <v>297917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279</v>
      </c>
      <c r="F57" t="s"/>
      <c r="G57" t="s">
        <v>74</v>
      </c>
      <c r="H57" t="s">
        <v>75</v>
      </c>
      <c r="I57" t="s"/>
      <c r="J57" t="s">
        <v>76</v>
      </c>
      <c r="K57" t="n">
        <v>210.93</v>
      </c>
      <c r="L57" t="s">
        <v>77</v>
      </c>
      <c r="M57" t="s">
        <v>280</v>
      </c>
      <c r="N57" t="s">
        <v>281</v>
      </c>
      <c r="O57" t="s">
        <v>80</v>
      </c>
      <c r="P57" t="s">
        <v>279</v>
      </c>
      <c r="Q57" t="s"/>
      <c r="R57" t="s">
        <v>81</v>
      </c>
      <c r="S57" t="s">
        <v>282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HYPERLINK("https://38.76.27.249/savepage/tk_15422067153036077_sr_1793.html","info")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>
        <v>89</v>
      </c>
      <c r="AM57" t="s"/>
      <c r="AN57" t="s">
        <v>133</v>
      </c>
      <c r="AO57" t="s">
        <v>283</v>
      </c>
      <c r="AP57" t="n">
        <v>15</v>
      </c>
      <c r="AQ57" t="s">
        <v>91</v>
      </c>
      <c r="AR57" t="s">
        <v>71</v>
      </c>
      <c r="AS57" t="s"/>
      <c r="AT57" t="s">
        <v>93</v>
      </c>
      <c r="AU57" t="s"/>
      <c r="AV57" t="s"/>
      <c r="AW57" t="s"/>
      <c r="AX57" t="s"/>
      <c r="AY57" t="s"/>
      <c r="AZ57" t="s"/>
      <c r="BA57" t="s"/>
      <c r="BB57" t="n">
        <v>43882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279</v>
      </c>
      <c r="F58" t="s"/>
      <c r="G58" t="s">
        <v>74</v>
      </c>
      <c r="H58" t="s">
        <v>75</v>
      </c>
      <c r="I58" t="s"/>
      <c r="J58" t="s">
        <v>76</v>
      </c>
      <c r="K58" t="n">
        <v>219.65</v>
      </c>
      <c r="L58" t="s">
        <v>77</v>
      </c>
      <c r="M58" t="s">
        <v>284</v>
      </c>
      <c r="N58" t="s">
        <v>281</v>
      </c>
      <c r="O58" t="s">
        <v>80</v>
      </c>
      <c r="P58" t="s">
        <v>279</v>
      </c>
      <c r="Q58" t="s"/>
      <c r="R58" t="s">
        <v>81</v>
      </c>
      <c r="S58" t="s">
        <v>285</v>
      </c>
      <c r="T58" t="s">
        <v>83</v>
      </c>
      <c r="U58" t="s"/>
      <c r="V58" t="s">
        <v>84</v>
      </c>
      <c r="W58" t="s">
        <v>99</v>
      </c>
      <c r="X58" t="s"/>
      <c r="Y58" t="s">
        <v>86</v>
      </c>
      <c r="Z58">
        <f>HYPERLINK("https://38.76.27.249/savepage/tk_15422067153036077_sr_1793.html","info")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>
        <v>89</v>
      </c>
      <c r="AM58" t="s"/>
      <c r="AN58" t="s">
        <v>133</v>
      </c>
      <c r="AO58" t="s">
        <v>283</v>
      </c>
      <c r="AP58" t="n">
        <v>15</v>
      </c>
      <c r="AQ58" t="s">
        <v>91</v>
      </c>
      <c r="AR58" t="s">
        <v>71</v>
      </c>
      <c r="AS58" t="s"/>
      <c r="AT58" t="s">
        <v>93</v>
      </c>
      <c r="AU58" t="s"/>
      <c r="AV58" t="s"/>
      <c r="AW58" t="s"/>
      <c r="AX58" t="s"/>
      <c r="AY58" t="s"/>
      <c r="AZ58" t="s"/>
      <c r="BA58" t="s"/>
      <c r="BB58" t="n">
        <v>43882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279</v>
      </c>
      <c r="F59" t="s"/>
      <c r="G59" t="s">
        <v>74</v>
      </c>
      <c r="H59" t="s">
        <v>75</v>
      </c>
      <c r="I59" t="s"/>
      <c r="J59" t="s">
        <v>76</v>
      </c>
      <c r="K59" t="n">
        <v>229.87</v>
      </c>
      <c r="L59" t="s">
        <v>77</v>
      </c>
      <c r="M59" t="s">
        <v>286</v>
      </c>
      <c r="N59" t="s">
        <v>281</v>
      </c>
      <c r="O59" t="s">
        <v>80</v>
      </c>
      <c r="P59" t="s">
        <v>279</v>
      </c>
      <c r="Q59" t="s"/>
      <c r="R59" t="s">
        <v>81</v>
      </c>
      <c r="S59" t="s">
        <v>287</v>
      </c>
      <c r="T59" t="s">
        <v>83</v>
      </c>
      <c r="U59" t="s"/>
      <c r="V59" t="s">
        <v>84</v>
      </c>
      <c r="W59" t="s">
        <v>99</v>
      </c>
      <c r="X59" t="s"/>
      <c r="Y59" t="s">
        <v>86</v>
      </c>
      <c r="Z59">
        <f>HYPERLINK("https://38.76.27.249/savepage/tk_15422067153036077_sr_1793.html","info")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>
        <v>89</v>
      </c>
      <c r="AM59" t="s"/>
      <c r="AN59" t="s">
        <v>133</v>
      </c>
      <c r="AO59" t="s">
        <v>283</v>
      </c>
      <c r="AP59" t="n">
        <v>15</v>
      </c>
      <c r="AQ59" t="s">
        <v>91</v>
      </c>
      <c r="AR59" t="s">
        <v>71</v>
      </c>
      <c r="AS59" t="s"/>
      <c r="AT59" t="s">
        <v>93</v>
      </c>
      <c r="AU59" t="s"/>
      <c r="AV59" t="s"/>
      <c r="AW59" t="s"/>
      <c r="AX59" t="s"/>
      <c r="AY59" t="s"/>
      <c r="AZ59" t="s"/>
      <c r="BA59" t="s"/>
      <c r="BB59" t="n">
        <v>43882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288</v>
      </c>
      <c r="F60" t="s"/>
      <c r="G60" t="s">
        <v>74</v>
      </c>
      <c r="H60" t="s">
        <v>75</v>
      </c>
      <c r="I60" t="s"/>
      <c r="J60" t="s">
        <v>76</v>
      </c>
      <c r="K60" t="n">
        <v>25.83</v>
      </c>
      <c r="L60" t="s">
        <v>77</v>
      </c>
      <c r="M60" t="s">
        <v>145</v>
      </c>
      <c r="N60" t="s">
        <v>120</v>
      </c>
      <c r="O60" t="s">
        <v>80</v>
      </c>
      <c r="P60" t="s">
        <v>288</v>
      </c>
      <c r="Q60" t="s"/>
      <c r="R60" t="s">
        <v>81</v>
      </c>
      <c r="S60" t="s">
        <v>289</v>
      </c>
      <c r="T60" t="s">
        <v>83</v>
      </c>
      <c r="U60" t="s"/>
      <c r="V60" t="s">
        <v>84</v>
      </c>
      <c r="W60" t="s">
        <v>99</v>
      </c>
      <c r="X60" t="s"/>
      <c r="Y60" t="s">
        <v>86</v>
      </c>
      <c r="Z60">
        <f>HYPERLINK("https://38.76.27.249/savepage/tk_15422100846083515_sr_1793.html","info")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>
        <v>89</v>
      </c>
      <c r="AM60" t="s"/>
      <c r="AN60" t="s">
        <v>88</v>
      </c>
      <c r="AO60" t="s">
        <v>90</v>
      </c>
      <c r="AP60" t="n">
        <v>617</v>
      </c>
      <c r="AQ60" t="s">
        <v>91</v>
      </c>
      <c r="AR60" t="s">
        <v>92</v>
      </c>
      <c r="AS60" t="s"/>
      <c r="AT60" t="s">
        <v>93</v>
      </c>
      <c r="AU60" t="s"/>
      <c r="AV60" t="s"/>
      <c r="AW60" t="s"/>
      <c r="AX60" t="s"/>
      <c r="AY60" t="s"/>
      <c r="AZ60" t="s"/>
      <c r="BA60" t="s"/>
      <c r="BB60" t="n">
        <v>5042498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290</v>
      </c>
      <c r="F61" t="s"/>
      <c r="G61" t="s">
        <v>74</v>
      </c>
      <c r="H61" t="s">
        <v>75</v>
      </c>
      <c r="I61" t="s"/>
      <c r="J61" t="s">
        <v>76</v>
      </c>
      <c r="K61" t="n">
        <v>24.97</v>
      </c>
      <c r="L61" t="s">
        <v>77</v>
      </c>
      <c r="M61" t="s">
        <v>291</v>
      </c>
      <c r="N61" t="s">
        <v>124</v>
      </c>
      <c r="O61" t="s">
        <v>80</v>
      </c>
      <c r="P61" t="s">
        <v>290</v>
      </c>
      <c r="Q61" t="s"/>
      <c r="R61" t="s">
        <v>81</v>
      </c>
      <c r="S61" t="s">
        <v>292</v>
      </c>
      <c r="T61" t="s">
        <v>83</v>
      </c>
      <c r="U61" t="s"/>
      <c r="V61" t="s">
        <v>84</v>
      </c>
      <c r="W61" t="s">
        <v>99</v>
      </c>
      <c r="X61" t="s"/>
      <c r="Y61" t="s">
        <v>86</v>
      </c>
      <c r="Z61">
        <f>HYPERLINK("https://38.76.27.249/savepage/tk_15422077763233175_sr_1793.html","info")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>
        <v>89</v>
      </c>
      <c r="AM61" t="s"/>
      <c r="AN61" t="s">
        <v>88</v>
      </c>
      <c r="AO61" t="s">
        <v>90</v>
      </c>
      <c r="AP61" t="n">
        <v>197</v>
      </c>
      <c r="AQ61" t="s">
        <v>91</v>
      </c>
      <c r="AR61" t="s">
        <v>92</v>
      </c>
      <c r="AS61" t="s"/>
      <c r="AT61" t="s">
        <v>93</v>
      </c>
      <c r="AU61" t="s"/>
      <c r="AV61" t="s"/>
      <c r="AW61" t="s"/>
      <c r="AX61" t="s"/>
      <c r="AY61" t="s"/>
      <c r="AZ61" t="s"/>
      <c r="BA61" t="s"/>
      <c r="BB61" t="n">
        <v>5042298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293</v>
      </c>
      <c r="F62" t="s"/>
      <c r="G62" t="s">
        <v>74</v>
      </c>
      <c r="H62" t="s">
        <v>75</v>
      </c>
      <c r="I62" t="s"/>
      <c r="J62" t="s">
        <v>76</v>
      </c>
      <c r="K62" t="n">
        <v>24.39</v>
      </c>
      <c r="L62" t="s">
        <v>77</v>
      </c>
      <c r="M62" t="s">
        <v>109</v>
      </c>
      <c r="N62" t="s">
        <v>79</v>
      </c>
      <c r="O62" t="s">
        <v>80</v>
      </c>
      <c r="P62" t="s">
        <v>293</v>
      </c>
      <c r="Q62" t="s"/>
      <c r="R62" t="s">
        <v>81</v>
      </c>
      <c r="S62" t="s">
        <v>294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HYPERLINK("https://38.76.27.249/savepage/tk_15422076535409396_sr_1793.html","info")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>
        <v>89</v>
      </c>
      <c r="AM62" t="s"/>
      <c r="AN62" t="s">
        <v>88</v>
      </c>
      <c r="AO62" t="s">
        <v>90</v>
      </c>
      <c r="AP62" t="n">
        <v>174</v>
      </c>
      <c r="AQ62" t="s">
        <v>91</v>
      </c>
      <c r="AR62" t="s">
        <v>92</v>
      </c>
      <c r="AS62" t="s"/>
      <c r="AT62" t="s">
        <v>93</v>
      </c>
      <c r="AU62" t="s"/>
      <c r="AV62" t="s"/>
      <c r="AW62" t="s"/>
      <c r="AX62" t="s"/>
      <c r="AY62" t="s"/>
      <c r="AZ62" t="s"/>
      <c r="BA62" t="s"/>
      <c r="BB62" t="n">
        <v>4590293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295</v>
      </c>
      <c r="F63" t="s"/>
      <c r="G63" t="s">
        <v>74</v>
      </c>
      <c r="H63" t="s">
        <v>75</v>
      </c>
      <c r="I63" t="s"/>
      <c r="J63" t="s">
        <v>76</v>
      </c>
      <c r="K63" t="n">
        <v>24.82</v>
      </c>
      <c r="L63" t="s">
        <v>77</v>
      </c>
      <c r="M63" t="s">
        <v>296</v>
      </c>
      <c r="N63" t="s">
        <v>297</v>
      </c>
      <c r="O63" t="s">
        <v>80</v>
      </c>
      <c r="P63" t="s">
        <v>295</v>
      </c>
      <c r="Q63" t="s"/>
      <c r="R63" t="s">
        <v>81</v>
      </c>
      <c r="S63" t="s">
        <v>298</v>
      </c>
      <c r="T63" t="s">
        <v>83</v>
      </c>
      <c r="U63" t="s"/>
      <c r="V63" t="s">
        <v>84</v>
      </c>
      <c r="W63" t="s">
        <v>99</v>
      </c>
      <c r="X63" t="s"/>
      <c r="Y63" t="s">
        <v>86</v>
      </c>
      <c r="Z63">
        <f>HYPERLINK("https://38.76.27.249/savepage/tk_15422072637782679_sr_1793.html","info")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>
        <v>89</v>
      </c>
      <c r="AM63" t="s"/>
      <c r="AN63" t="s">
        <v>133</v>
      </c>
      <c r="AO63" t="s">
        <v>215</v>
      </c>
      <c r="AP63" t="n">
        <v>104</v>
      </c>
      <c r="AQ63" t="s">
        <v>91</v>
      </c>
      <c r="AR63" t="s">
        <v>71</v>
      </c>
      <c r="AS63" t="s"/>
      <c r="AT63" t="s">
        <v>93</v>
      </c>
      <c r="AU63" t="s"/>
      <c r="AV63" t="s"/>
      <c r="AW63" t="s"/>
      <c r="AX63" t="s"/>
      <c r="AY63" t="s"/>
      <c r="AZ63" t="s"/>
      <c r="BA63" t="s"/>
      <c r="BB63" t="n">
        <v>572301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299</v>
      </c>
      <c r="F64" t="s"/>
      <c r="G64" t="s">
        <v>74</v>
      </c>
      <c r="H64" t="s">
        <v>75</v>
      </c>
      <c r="I64" t="s"/>
      <c r="J64" t="s">
        <v>76</v>
      </c>
      <c r="K64" t="n">
        <v>15.91</v>
      </c>
      <c r="L64" t="s">
        <v>77</v>
      </c>
      <c r="M64" t="s">
        <v>300</v>
      </c>
      <c r="N64" t="s">
        <v>97</v>
      </c>
      <c r="O64" t="s">
        <v>80</v>
      </c>
      <c r="P64" t="s">
        <v>299</v>
      </c>
      <c r="Q64" t="s"/>
      <c r="R64" t="s">
        <v>81</v>
      </c>
      <c r="S64" t="s">
        <v>301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HYPERLINK("https://38.76.27.249/savepage/tk_15422082725636666_sr_1793.html","info")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>
        <v>89</v>
      </c>
      <c r="AM64" t="s"/>
      <c r="AN64" t="s">
        <v>88</v>
      </c>
      <c r="AO64" t="s">
        <v>90</v>
      </c>
      <c r="AP64" t="n">
        <v>285</v>
      </c>
      <c r="AQ64" t="s">
        <v>91</v>
      </c>
      <c r="AR64" t="s">
        <v>92</v>
      </c>
      <c r="AS64" t="s"/>
      <c r="AT64" t="s">
        <v>93</v>
      </c>
      <c r="AU64" t="s"/>
      <c r="AV64" t="s"/>
      <c r="AW64" t="s"/>
      <c r="AX64" t="s"/>
      <c r="AY64" t="s"/>
      <c r="AZ64" t="s"/>
      <c r="BA64" t="s"/>
      <c r="BB64" t="n">
        <v>2094264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302</v>
      </c>
      <c r="F65" t="s"/>
      <c r="G65" t="s">
        <v>74</v>
      </c>
      <c r="H65" t="s">
        <v>75</v>
      </c>
      <c r="I65" t="s"/>
      <c r="J65" t="s">
        <v>76</v>
      </c>
      <c r="K65" t="n">
        <v>35.51</v>
      </c>
      <c r="L65" t="s">
        <v>77</v>
      </c>
      <c r="M65" t="s">
        <v>303</v>
      </c>
      <c r="N65" t="s">
        <v>304</v>
      </c>
      <c r="O65" t="s">
        <v>80</v>
      </c>
      <c r="P65" t="s">
        <v>302</v>
      </c>
      <c r="Q65" t="s"/>
      <c r="R65" t="s">
        <v>81</v>
      </c>
      <c r="S65" t="s">
        <v>305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HYPERLINK("https://38.76.27.249/savepage/tk_15422099952369418_sr_1793.html","info")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>
        <v>89</v>
      </c>
      <c r="AM65" t="s"/>
      <c r="AN65" t="s">
        <v>88</v>
      </c>
      <c r="AO65" t="s">
        <v>90</v>
      </c>
      <c r="AP65" t="n">
        <v>600</v>
      </c>
      <c r="AQ65" t="s">
        <v>91</v>
      </c>
      <c r="AR65" t="s">
        <v>92</v>
      </c>
      <c r="AS65" t="s"/>
      <c r="AT65" t="s">
        <v>93</v>
      </c>
      <c r="AU65" t="s"/>
      <c r="AV65" t="s"/>
      <c r="AW65" t="s"/>
      <c r="AX65" t="s"/>
      <c r="AY65" t="s"/>
      <c r="AZ65" t="s"/>
      <c r="BA65" t="s"/>
      <c r="BB65" t="n">
        <v>853464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306</v>
      </c>
      <c r="F66" t="s"/>
      <c r="G66" t="s">
        <v>74</v>
      </c>
      <c r="H66" t="s">
        <v>75</v>
      </c>
      <c r="I66" t="s"/>
      <c r="J66" t="s">
        <v>76</v>
      </c>
      <c r="K66" t="n">
        <v>42.82</v>
      </c>
      <c r="L66" t="s">
        <v>77</v>
      </c>
      <c r="M66" t="s">
        <v>307</v>
      </c>
      <c r="N66" t="s">
        <v>79</v>
      </c>
      <c r="O66" t="s">
        <v>80</v>
      </c>
      <c r="P66" t="s">
        <v>306</v>
      </c>
      <c r="Q66" t="s"/>
      <c r="R66" t="s">
        <v>81</v>
      </c>
      <c r="S66" t="s">
        <v>308</v>
      </c>
      <c r="T66" t="s">
        <v>83</v>
      </c>
      <c r="U66" t="s"/>
      <c r="V66" t="s">
        <v>84</v>
      </c>
      <c r="W66" t="s">
        <v>99</v>
      </c>
      <c r="X66" t="s"/>
      <c r="Y66" t="s">
        <v>86</v>
      </c>
      <c r="Z66">
        <f>HYPERLINK("https://38.76.27.249/savepage/tk_15422095044953952_sr_1793.html","info")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>
        <v>89</v>
      </c>
      <c r="AM66" t="s"/>
      <c r="AN66" t="s">
        <v>88</v>
      </c>
      <c r="AO66" t="s">
        <v>90</v>
      </c>
      <c r="AP66" t="n">
        <v>510</v>
      </c>
      <c r="AQ66" t="s">
        <v>91</v>
      </c>
      <c r="AR66" t="s">
        <v>92</v>
      </c>
      <c r="AS66" t="s"/>
      <c r="AT66" t="s">
        <v>93</v>
      </c>
      <c r="AU66" t="s"/>
      <c r="AV66" t="s"/>
      <c r="AW66" t="s"/>
      <c r="AX66" t="s"/>
      <c r="AY66" t="s"/>
      <c r="AZ66" t="s"/>
      <c r="BA66" t="s"/>
      <c r="BB66" t="n">
        <v>5042288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309</v>
      </c>
      <c r="F67" t="s"/>
      <c r="G67" t="s">
        <v>74</v>
      </c>
      <c r="H67" t="s">
        <v>75</v>
      </c>
      <c r="I67" t="s"/>
      <c r="J67" t="s">
        <v>76</v>
      </c>
      <c r="K67" t="n">
        <v>27.69</v>
      </c>
      <c r="L67" t="s">
        <v>77</v>
      </c>
      <c r="M67" t="s">
        <v>310</v>
      </c>
      <c r="N67" t="s">
        <v>79</v>
      </c>
      <c r="O67" t="s">
        <v>80</v>
      </c>
      <c r="P67" t="s">
        <v>309</v>
      </c>
      <c r="Q67" t="s"/>
      <c r="R67" t="s">
        <v>81</v>
      </c>
      <c r="S67" t="s">
        <v>311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HYPERLINK("https://38.76.27.249/savepage/tk_1542209525114665_sr_1793.html","info")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>
        <v>89</v>
      </c>
      <c r="AM67" t="s"/>
      <c r="AN67" t="s">
        <v>88</v>
      </c>
      <c r="AO67" t="s">
        <v>90</v>
      </c>
      <c r="AP67" t="n">
        <v>514</v>
      </c>
      <c r="AQ67" t="s">
        <v>91</v>
      </c>
      <c r="AR67" t="s">
        <v>92</v>
      </c>
      <c r="AS67" t="s"/>
      <c r="AT67" t="s">
        <v>93</v>
      </c>
      <c r="AU67" t="s"/>
      <c r="AV67" t="s"/>
      <c r="AW67" t="s"/>
      <c r="AX67" t="s"/>
      <c r="AY67" t="s"/>
      <c r="AZ67" t="s"/>
      <c r="BA67" t="s"/>
      <c r="BB67" t="n">
        <v>2735808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312</v>
      </c>
      <c r="F68" t="s"/>
      <c r="G68" t="s">
        <v>74</v>
      </c>
      <c r="H68" t="s">
        <v>75</v>
      </c>
      <c r="I68" t="s"/>
      <c r="J68" t="s">
        <v>76</v>
      </c>
      <c r="K68" t="n">
        <v>22.45</v>
      </c>
      <c r="L68" t="s">
        <v>77</v>
      </c>
      <c r="M68" t="s">
        <v>313</v>
      </c>
      <c r="N68" t="s">
        <v>314</v>
      </c>
      <c r="O68" t="s">
        <v>80</v>
      </c>
      <c r="P68" t="s">
        <v>312</v>
      </c>
      <c r="Q68" t="s"/>
      <c r="R68" t="s">
        <v>81</v>
      </c>
      <c r="S68" t="s">
        <v>315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HYPERLINK("https://38.76.27.249/savepage/tk_1542207522244652_sr_1793.html","info")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>
        <v>89</v>
      </c>
      <c r="AM68" t="s"/>
      <c r="AN68" t="s">
        <v>88</v>
      </c>
      <c r="AO68" t="s">
        <v>90</v>
      </c>
      <c r="AP68" t="n">
        <v>151</v>
      </c>
      <c r="AQ68" t="s">
        <v>91</v>
      </c>
      <c r="AR68" t="s">
        <v>71</v>
      </c>
      <c r="AS68" t="s"/>
      <c r="AT68" t="s">
        <v>93</v>
      </c>
      <c r="AU68" t="s"/>
      <c r="AV68" t="s"/>
      <c r="AW68" t="s"/>
      <c r="AX68" t="s"/>
      <c r="AY68" t="s"/>
      <c r="AZ68" t="s"/>
      <c r="BA68" t="s"/>
      <c r="BB68" t="n">
        <v>773221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312</v>
      </c>
      <c r="F69" t="s"/>
      <c r="G69" t="s">
        <v>74</v>
      </c>
      <c r="H69" t="s">
        <v>75</v>
      </c>
      <c r="I69" t="s"/>
      <c r="J69" t="s">
        <v>76</v>
      </c>
      <c r="K69" t="n">
        <v>23.46</v>
      </c>
      <c r="L69" t="s">
        <v>77</v>
      </c>
      <c r="M69" t="s">
        <v>316</v>
      </c>
      <c r="N69" t="s">
        <v>314</v>
      </c>
      <c r="O69" t="s">
        <v>80</v>
      </c>
      <c r="P69" t="s">
        <v>312</v>
      </c>
      <c r="Q69" t="s"/>
      <c r="R69" t="s">
        <v>81</v>
      </c>
      <c r="S69" t="s">
        <v>317</v>
      </c>
      <c r="T69" t="s">
        <v>83</v>
      </c>
      <c r="U69" t="s"/>
      <c r="V69" t="s">
        <v>84</v>
      </c>
      <c r="W69" t="s">
        <v>99</v>
      </c>
      <c r="X69" t="s"/>
      <c r="Y69" t="s">
        <v>86</v>
      </c>
      <c r="Z69">
        <f>HYPERLINK("https://38.76.27.249/savepage/tk_1542207522244652_sr_1793.html","info")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>
        <v>89</v>
      </c>
      <c r="AM69" t="s"/>
      <c r="AN69" t="s">
        <v>88</v>
      </c>
      <c r="AO69" t="s">
        <v>90</v>
      </c>
      <c r="AP69" t="n">
        <v>151</v>
      </c>
      <c r="AQ69" t="s">
        <v>91</v>
      </c>
      <c r="AR69" t="s">
        <v>71</v>
      </c>
      <c r="AS69" t="s"/>
      <c r="AT69" t="s">
        <v>93</v>
      </c>
      <c r="AU69" t="s"/>
      <c r="AV69" t="s"/>
      <c r="AW69" t="s"/>
      <c r="AX69" t="s"/>
      <c r="AY69" t="s"/>
      <c r="AZ69" t="s"/>
      <c r="BA69" t="s"/>
      <c r="BB69" t="n">
        <v>773221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312</v>
      </c>
      <c r="F70" t="s"/>
      <c r="G70" t="s">
        <v>74</v>
      </c>
      <c r="H70" t="s">
        <v>75</v>
      </c>
      <c r="I70" t="s"/>
      <c r="J70" t="s">
        <v>76</v>
      </c>
      <c r="K70" t="n">
        <v>24.61</v>
      </c>
      <c r="L70" t="s">
        <v>77</v>
      </c>
      <c r="M70" t="s">
        <v>318</v>
      </c>
      <c r="N70" t="s">
        <v>314</v>
      </c>
      <c r="O70" t="s">
        <v>80</v>
      </c>
      <c r="P70" t="s">
        <v>312</v>
      </c>
      <c r="Q70" t="s"/>
      <c r="R70" t="s">
        <v>81</v>
      </c>
      <c r="S70" t="s">
        <v>319</v>
      </c>
      <c r="T70" t="s">
        <v>83</v>
      </c>
      <c r="U70" t="s"/>
      <c r="V70" t="s">
        <v>84</v>
      </c>
      <c r="W70" t="s">
        <v>99</v>
      </c>
      <c r="X70" t="s"/>
      <c r="Y70" t="s">
        <v>86</v>
      </c>
      <c r="Z70">
        <f>HYPERLINK("https://38.76.27.249/savepage/tk_1542207522244652_sr_1793.html","info")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>
        <v>89</v>
      </c>
      <c r="AM70" t="s"/>
      <c r="AN70" t="s">
        <v>88</v>
      </c>
      <c r="AO70" t="s">
        <v>90</v>
      </c>
      <c r="AP70" t="n">
        <v>151</v>
      </c>
      <c r="AQ70" t="s">
        <v>91</v>
      </c>
      <c r="AR70" t="s">
        <v>71</v>
      </c>
      <c r="AS70" t="s"/>
      <c r="AT70" t="s">
        <v>93</v>
      </c>
      <c r="AU70" t="s"/>
      <c r="AV70" t="s"/>
      <c r="AW70" t="s"/>
      <c r="AX70" t="s"/>
      <c r="AY70" t="s"/>
      <c r="AZ70" t="s"/>
      <c r="BA70" t="s"/>
      <c r="BB70" t="n">
        <v>773221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320</v>
      </c>
      <c r="F71" t="s"/>
      <c r="G71" t="s">
        <v>74</v>
      </c>
      <c r="H71" t="s">
        <v>75</v>
      </c>
      <c r="I71" t="s"/>
      <c r="J71" t="s">
        <v>76</v>
      </c>
      <c r="K71" t="n">
        <v>33.73</v>
      </c>
      <c r="L71" t="s">
        <v>77</v>
      </c>
      <c r="M71" t="s">
        <v>321</v>
      </c>
      <c r="N71" t="s">
        <v>322</v>
      </c>
      <c r="O71" t="s">
        <v>80</v>
      </c>
      <c r="P71" t="s">
        <v>320</v>
      </c>
      <c r="Q71" t="s"/>
      <c r="R71" t="s">
        <v>81</v>
      </c>
      <c r="S71" t="s">
        <v>323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HYPERLINK("https://38.76.27.249/savepage/tk_15422072773953867_sr_1793.html","info")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>
        <v>89</v>
      </c>
      <c r="AM71" t="s"/>
      <c r="AN71" t="s">
        <v>133</v>
      </c>
      <c r="AO71" t="s">
        <v>324</v>
      </c>
      <c r="AP71" t="n">
        <v>106</v>
      </c>
      <c r="AQ71" t="s">
        <v>91</v>
      </c>
      <c r="AR71" t="s">
        <v>71</v>
      </c>
      <c r="AS71" t="s"/>
      <c r="AT71" t="s">
        <v>93</v>
      </c>
      <c r="AU71" t="s"/>
      <c r="AV71" t="s"/>
      <c r="AW71" t="s"/>
      <c r="AX71" t="s"/>
      <c r="AY71" t="s"/>
      <c r="AZ71" t="s"/>
      <c r="BA71" t="s"/>
      <c r="BB71" t="n">
        <v>292571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325</v>
      </c>
      <c r="F72" t="s"/>
      <c r="G72" t="s">
        <v>74</v>
      </c>
      <c r="H72" t="s">
        <v>75</v>
      </c>
      <c r="I72" t="s"/>
      <c r="J72" t="s">
        <v>76</v>
      </c>
      <c r="K72" t="n">
        <v>45.07</v>
      </c>
      <c r="L72" t="s">
        <v>77</v>
      </c>
      <c r="M72" t="s">
        <v>326</v>
      </c>
      <c r="N72" t="s">
        <v>124</v>
      </c>
      <c r="O72" t="s">
        <v>80</v>
      </c>
      <c r="P72" t="s">
        <v>325</v>
      </c>
      <c r="Q72" t="s"/>
      <c r="R72" t="s">
        <v>327</v>
      </c>
      <c r="S72" t="s">
        <v>328</v>
      </c>
      <c r="T72" t="s">
        <v>83</v>
      </c>
      <c r="U72" t="s"/>
      <c r="V72" t="s">
        <v>84</v>
      </c>
      <c r="W72" t="s">
        <v>99</v>
      </c>
      <c r="X72" t="s"/>
      <c r="Y72" t="s">
        <v>86</v>
      </c>
      <c r="Z72">
        <f>HYPERLINK("https://38.76.27.249/savepage/tk_15422070088113742_sr_1793.html","info")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>
        <v>89</v>
      </c>
      <c r="AM72" t="s"/>
      <c r="AN72" t="s">
        <v>88</v>
      </c>
      <c r="AO72" t="s">
        <v>90</v>
      </c>
      <c r="AP72" t="n">
        <v>63</v>
      </c>
      <c r="AQ72" t="s">
        <v>91</v>
      </c>
      <c r="AR72" t="s">
        <v>92</v>
      </c>
      <c r="AS72" t="s"/>
      <c r="AT72" t="s">
        <v>93</v>
      </c>
      <c r="AU72" t="s"/>
      <c r="AV72" t="s"/>
      <c r="AW72" t="s"/>
      <c r="AX72" t="s"/>
      <c r="AY72" t="s"/>
      <c r="AZ72" t="s"/>
      <c r="BA72" t="s"/>
      <c r="BB72" t="n">
        <v>2167510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329</v>
      </c>
      <c r="F73" t="s"/>
      <c r="G73" t="s">
        <v>74</v>
      </c>
      <c r="H73" t="s">
        <v>75</v>
      </c>
      <c r="I73" t="s"/>
      <c r="J73" t="s">
        <v>76</v>
      </c>
      <c r="K73" t="n">
        <v>270.44</v>
      </c>
      <c r="L73" t="s">
        <v>77</v>
      </c>
      <c r="M73" t="s">
        <v>330</v>
      </c>
      <c r="N73" t="s">
        <v>331</v>
      </c>
      <c r="O73" t="s">
        <v>80</v>
      </c>
      <c r="P73" t="s">
        <v>329</v>
      </c>
      <c r="Q73" t="s"/>
      <c r="R73" t="s">
        <v>81</v>
      </c>
      <c r="S73" t="s">
        <v>332</v>
      </c>
      <c r="T73" t="s">
        <v>83</v>
      </c>
      <c r="U73" t="s"/>
      <c r="V73" t="s">
        <v>84</v>
      </c>
      <c r="W73" t="s">
        <v>99</v>
      </c>
      <c r="X73" t="s"/>
      <c r="Y73" t="s">
        <v>86</v>
      </c>
      <c r="Z73">
        <f>HYPERLINK("https://38.76.27.249/savepage/tk_15422069527895865_sr_1793.html","info")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>
        <v>89</v>
      </c>
      <c r="AM73" t="s"/>
      <c r="AN73" t="s">
        <v>88</v>
      </c>
      <c r="AO73" t="s">
        <v>90</v>
      </c>
      <c r="AP73" t="n">
        <v>53</v>
      </c>
      <c r="AQ73" t="s">
        <v>91</v>
      </c>
      <c r="AR73" t="s">
        <v>92</v>
      </c>
      <c r="AS73" t="s"/>
      <c r="AT73" t="s">
        <v>93</v>
      </c>
      <c r="AU73" t="s"/>
      <c r="AV73" t="s"/>
      <c r="AW73" t="s"/>
      <c r="AX73" t="s"/>
      <c r="AY73" t="s"/>
      <c r="AZ73" t="s"/>
      <c r="BA73" t="s"/>
      <c r="BB73" t="n">
        <v>43880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333</v>
      </c>
      <c r="F74" t="s"/>
      <c r="G74" t="s">
        <v>74</v>
      </c>
      <c r="H74" t="s">
        <v>75</v>
      </c>
      <c r="I74" t="s"/>
      <c r="J74" t="s">
        <v>76</v>
      </c>
      <c r="K74" t="n">
        <v>31.83</v>
      </c>
      <c r="L74" t="s">
        <v>77</v>
      </c>
      <c r="M74" t="s">
        <v>334</v>
      </c>
      <c r="N74" t="s">
        <v>97</v>
      </c>
      <c r="O74" t="s">
        <v>80</v>
      </c>
      <c r="P74" t="s">
        <v>333</v>
      </c>
      <c r="Q74" t="s"/>
      <c r="R74" t="s">
        <v>81</v>
      </c>
      <c r="S74" t="s">
        <v>335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HYPERLINK("https://38.76.27.249/savepage/tk_15422094692229853_sr_1793.html","info")</f>
        <v/>
      </c>
      <c r="AA74" t="s"/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>
        <v>89</v>
      </c>
      <c r="AM74" t="s"/>
      <c r="AN74" t="s">
        <v>88</v>
      </c>
      <c r="AO74" t="s">
        <v>90</v>
      </c>
      <c r="AP74" t="n">
        <v>504</v>
      </c>
      <c r="AQ74" t="s">
        <v>91</v>
      </c>
      <c r="AR74" t="s">
        <v>92</v>
      </c>
      <c r="AS74" t="s"/>
      <c r="AT74" t="s">
        <v>93</v>
      </c>
      <c r="AU74" t="s"/>
      <c r="AV74" t="s"/>
      <c r="AW74" t="s"/>
      <c r="AX74" t="s"/>
      <c r="AY74" t="s"/>
      <c r="AZ74" t="s"/>
      <c r="BA74" t="s"/>
      <c r="BB74" t="n">
        <v>2678564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336</v>
      </c>
      <c r="F75" t="s"/>
      <c r="G75" t="s">
        <v>74</v>
      </c>
      <c r="H75" t="s">
        <v>75</v>
      </c>
      <c r="I75" t="s"/>
      <c r="J75" t="s">
        <v>76</v>
      </c>
      <c r="K75" t="n">
        <v>18.04</v>
      </c>
      <c r="L75" t="s">
        <v>77</v>
      </c>
      <c r="M75" t="s">
        <v>109</v>
      </c>
      <c r="N75" t="s">
        <v>97</v>
      </c>
      <c r="O75" t="s">
        <v>80</v>
      </c>
      <c r="P75" t="s">
        <v>336</v>
      </c>
      <c r="Q75" t="s"/>
      <c r="R75" t="s">
        <v>81</v>
      </c>
      <c r="S75" t="s">
        <v>337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HYPERLINK("https://38.76.27.249/savepage/tk_1542207742857106_sr_1793.html","info")</f>
        <v/>
      </c>
      <c r="AA75" t="s"/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>
        <v>89</v>
      </c>
      <c r="AM75" t="s"/>
      <c r="AN75" t="s">
        <v>88</v>
      </c>
      <c r="AO75" t="s">
        <v>90</v>
      </c>
      <c r="AP75" t="n">
        <v>191</v>
      </c>
      <c r="AQ75" t="s">
        <v>91</v>
      </c>
      <c r="AR75" t="s">
        <v>71</v>
      </c>
      <c r="AS75" t="s"/>
      <c r="AT75" t="s">
        <v>93</v>
      </c>
      <c r="AU75" t="s"/>
      <c r="AV75" t="s"/>
      <c r="AW75" t="s"/>
      <c r="AX75" t="s"/>
      <c r="AY75" t="s"/>
      <c r="AZ75" t="s"/>
      <c r="BA75" t="s"/>
      <c r="BB75" t="n">
        <v>1105031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338</v>
      </c>
      <c r="F76" t="s"/>
      <c r="G76" t="s">
        <v>74</v>
      </c>
      <c r="H76" t="s">
        <v>75</v>
      </c>
      <c r="I76" t="s"/>
      <c r="J76" t="s">
        <v>76</v>
      </c>
      <c r="K76" t="n">
        <v>25.98</v>
      </c>
      <c r="L76" t="s">
        <v>77</v>
      </c>
      <c r="M76" t="s">
        <v>339</v>
      </c>
      <c r="N76" t="s">
        <v>340</v>
      </c>
      <c r="O76" t="s">
        <v>80</v>
      </c>
      <c r="P76" t="s">
        <v>338</v>
      </c>
      <c r="Q76" t="s"/>
      <c r="R76" t="s">
        <v>81</v>
      </c>
      <c r="S76" t="s">
        <v>341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HYPERLINK("https://38.76.27.249/savepage/tk_1542209745134848_sr_1793.html","info")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>
        <v>89</v>
      </c>
      <c r="AM76" t="s"/>
      <c r="AN76" t="s">
        <v>88</v>
      </c>
      <c r="AO76" t="s">
        <v>90</v>
      </c>
      <c r="AP76" t="n">
        <v>554</v>
      </c>
      <c r="AQ76" t="s">
        <v>91</v>
      </c>
      <c r="AR76" t="s">
        <v>92</v>
      </c>
      <c r="AS76" t="s"/>
      <c r="AT76" t="s">
        <v>93</v>
      </c>
      <c r="AU76" t="s"/>
      <c r="AV76" t="s"/>
      <c r="AW76" t="s"/>
      <c r="AX76" t="s"/>
      <c r="AY76" t="s"/>
      <c r="AZ76" t="s"/>
      <c r="BA76" t="s"/>
      <c r="BB76" t="n">
        <v>1232760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342</v>
      </c>
      <c r="F77" t="s"/>
      <c r="G77" t="s">
        <v>74</v>
      </c>
      <c r="H77" t="s">
        <v>75</v>
      </c>
      <c r="I77" t="s"/>
      <c r="J77" t="s">
        <v>76</v>
      </c>
      <c r="K77" t="n">
        <v>12.73</v>
      </c>
      <c r="L77" t="s">
        <v>77</v>
      </c>
      <c r="M77" t="s">
        <v>343</v>
      </c>
      <c r="N77" t="s">
        <v>344</v>
      </c>
      <c r="O77" t="s">
        <v>80</v>
      </c>
      <c r="P77" t="s">
        <v>342</v>
      </c>
      <c r="Q77" t="s"/>
      <c r="R77" t="s">
        <v>81</v>
      </c>
      <c r="S77" t="s">
        <v>345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HYPERLINK("https://38.76.27.249/savepage/tk_1542208723411672_sr_1793.html","info")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>
        <v>89</v>
      </c>
      <c r="AM77" t="s"/>
      <c r="AN77" t="s">
        <v>88</v>
      </c>
      <c r="AO77" t="s">
        <v>90</v>
      </c>
      <c r="AP77" t="n">
        <v>365</v>
      </c>
      <c r="AQ77" t="s">
        <v>91</v>
      </c>
      <c r="AR77" t="s">
        <v>92</v>
      </c>
      <c r="AS77" t="s"/>
      <c r="AT77" t="s">
        <v>93</v>
      </c>
      <c r="AU77" t="s"/>
      <c r="AV77" t="s"/>
      <c r="AW77" t="s"/>
      <c r="AX77" t="s"/>
      <c r="AY77" t="s"/>
      <c r="AZ77" t="s"/>
      <c r="BA77" t="s"/>
      <c r="BB77" t="n">
        <v>4431599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346</v>
      </c>
      <c r="F78" t="s"/>
      <c r="G78" t="s">
        <v>74</v>
      </c>
      <c r="H78" t="s">
        <v>75</v>
      </c>
      <c r="I78" t="s"/>
      <c r="J78" t="s">
        <v>76</v>
      </c>
      <c r="K78" t="n">
        <v>28.63</v>
      </c>
      <c r="L78" t="s">
        <v>77</v>
      </c>
      <c r="M78" t="s">
        <v>149</v>
      </c>
      <c r="N78" t="s">
        <v>146</v>
      </c>
      <c r="O78" t="s">
        <v>80</v>
      </c>
      <c r="P78" t="s">
        <v>346</v>
      </c>
      <c r="Q78" t="s"/>
      <c r="R78" t="s">
        <v>81</v>
      </c>
      <c r="S78" t="s">
        <v>347</v>
      </c>
      <c r="T78" t="s">
        <v>83</v>
      </c>
      <c r="U78" t="s"/>
      <c r="V78" t="s">
        <v>84</v>
      </c>
      <c r="W78" t="s">
        <v>99</v>
      </c>
      <c r="X78" t="s"/>
      <c r="Y78" t="s">
        <v>86</v>
      </c>
      <c r="Z78">
        <f>HYPERLINK("https://38.76.27.249/savepage/tk_15422078236364388_sr_1793.html","info")</f>
        <v/>
      </c>
      <c r="AA78" t="s"/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>
        <v>89</v>
      </c>
      <c r="AM78" t="s"/>
      <c r="AN78" t="s">
        <v>88</v>
      </c>
      <c r="AO78" t="s">
        <v>90</v>
      </c>
      <c r="AP78" t="n">
        <v>205</v>
      </c>
      <c r="AQ78" t="s">
        <v>91</v>
      </c>
      <c r="AR78" t="s">
        <v>71</v>
      </c>
      <c r="AS78" t="s"/>
      <c r="AT78" t="s">
        <v>93</v>
      </c>
      <c r="AU78" t="s"/>
      <c r="AV78" t="s"/>
      <c r="AW78" t="s"/>
      <c r="AX78" t="s"/>
      <c r="AY78" t="s"/>
      <c r="AZ78" t="s"/>
      <c r="BA78" t="s"/>
      <c r="BB78" t="n">
        <v>300211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348</v>
      </c>
      <c r="F79" t="s"/>
      <c r="G79" t="s">
        <v>74</v>
      </c>
      <c r="H79" t="s">
        <v>75</v>
      </c>
      <c r="I79" t="s"/>
      <c r="J79" t="s">
        <v>76</v>
      </c>
      <c r="K79" t="n">
        <v>81.66</v>
      </c>
      <c r="L79" t="s">
        <v>77</v>
      </c>
      <c r="M79" t="s">
        <v>349</v>
      </c>
      <c r="N79" t="s">
        <v>350</v>
      </c>
      <c r="O79" t="s">
        <v>80</v>
      </c>
      <c r="P79" t="s">
        <v>348</v>
      </c>
      <c r="Q79" t="s"/>
      <c r="R79" t="s">
        <v>327</v>
      </c>
      <c r="S79" t="s">
        <v>351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HYPERLINK("https://38.76.27.249/savepage/tk_15422089454635942_sr_1793.html","info")</f>
        <v/>
      </c>
      <c r="AA79" t="s"/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>
        <v>89</v>
      </c>
      <c r="AM79" t="s"/>
      <c r="AN79" t="s">
        <v>88</v>
      </c>
      <c r="AO79" t="s">
        <v>90</v>
      </c>
      <c r="AP79" t="n">
        <v>408</v>
      </c>
      <c r="AQ79" t="s">
        <v>91</v>
      </c>
      <c r="AR79" t="s">
        <v>92</v>
      </c>
      <c r="AS79" t="s"/>
      <c r="AT79" t="s">
        <v>93</v>
      </c>
      <c r="AU79" t="s"/>
      <c r="AV79" t="s"/>
      <c r="AW79" t="s"/>
      <c r="AX79" t="s"/>
      <c r="AY79" t="s"/>
      <c r="AZ79" t="s"/>
      <c r="BA79" t="s"/>
      <c r="BB79" t="n">
        <v>444426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352</v>
      </c>
      <c r="F80" t="s"/>
      <c r="G80" t="s">
        <v>74</v>
      </c>
      <c r="H80" t="s">
        <v>75</v>
      </c>
      <c r="I80" t="s"/>
      <c r="J80" t="s">
        <v>76</v>
      </c>
      <c r="K80" t="n">
        <v>26.64</v>
      </c>
      <c r="L80" t="s">
        <v>77</v>
      </c>
      <c r="M80" t="s">
        <v>353</v>
      </c>
      <c r="N80" t="s">
        <v>354</v>
      </c>
      <c r="O80" t="s">
        <v>80</v>
      </c>
      <c r="P80" t="s">
        <v>352</v>
      </c>
      <c r="Q80" t="s"/>
      <c r="R80" t="s">
        <v>81</v>
      </c>
      <c r="S80" t="s">
        <v>355</v>
      </c>
      <c r="T80" t="s">
        <v>83</v>
      </c>
      <c r="U80" t="s"/>
      <c r="V80" t="s">
        <v>84</v>
      </c>
      <c r="W80" t="s">
        <v>99</v>
      </c>
      <c r="X80" t="s"/>
      <c r="Y80" t="s">
        <v>86</v>
      </c>
      <c r="Z80">
        <f>HYPERLINK("https://38.76.27.249/savepage/tk_15422095586463313_sr_1793.html","info")</f>
        <v/>
      </c>
      <c r="AA80" t="s"/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>
        <v>89</v>
      </c>
      <c r="AM80" t="s"/>
      <c r="AN80" t="s">
        <v>88</v>
      </c>
      <c r="AO80" t="s">
        <v>90</v>
      </c>
      <c r="AP80" t="n">
        <v>521</v>
      </c>
      <c r="AQ80" t="s">
        <v>91</v>
      </c>
      <c r="AR80" t="s">
        <v>92</v>
      </c>
      <c r="AS80" t="s"/>
      <c r="AT80" t="s">
        <v>93</v>
      </c>
      <c r="AU80" t="s"/>
      <c r="AV80" t="s"/>
      <c r="AW80" t="s"/>
      <c r="AX80" t="s"/>
      <c r="AY80" t="s"/>
      <c r="AZ80" t="s"/>
      <c r="BA80" t="s"/>
      <c r="BB80" t="n">
        <v>5189988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356</v>
      </c>
      <c r="F81" t="s"/>
      <c r="G81" t="s">
        <v>74</v>
      </c>
      <c r="H81" t="s">
        <v>75</v>
      </c>
      <c r="I81" t="s"/>
      <c r="J81" t="s">
        <v>76</v>
      </c>
      <c r="K81" t="n">
        <v>105.41</v>
      </c>
      <c r="L81" t="s">
        <v>77</v>
      </c>
      <c r="M81" t="s">
        <v>357</v>
      </c>
      <c r="N81" t="s">
        <v>358</v>
      </c>
      <c r="O81" t="s">
        <v>80</v>
      </c>
      <c r="P81" t="s">
        <v>356</v>
      </c>
      <c r="Q81" t="s"/>
      <c r="R81" t="s">
        <v>81</v>
      </c>
      <c r="S81" t="s">
        <v>359</v>
      </c>
      <c r="T81" t="s">
        <v>83</v>
      </c>
      <c r="U81" t="s"/>
      <c r="V81" t="s">
        <v>84</v>
      </c>
      <c r="W81" t="s">
        <v>99</v>
      </c>
      <c r="X81" t="s"/>
      <c r="Y81" t="s">
        <v>86</v>
      </c>
      <c r="Z81">
        <f>HYPERLINK("https://38.76.27.249/savepage/tk_15422066606331985_sr_1793.html","info")</f>
        <v/>
      </c>
      <c r="AA81" t="s"/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>
        <v>89</v>
      </c>
      <c r="AM81" t="s"/>
      <c r="AN81" t="s">
        <v>133</v>
      </c>
      <c r="AO81" t="s">
        <v>360</v>
      </c>
      <c r="AP81" t="n">
        <v>6</v>
      </c>
      <c r="AQ81" t="s">
        <v>91</v>
      </c>
      <c r="AR81" t="s">
        <v>71</v>
      </c>
      <c r="AS81" t="s"/>
      <c r="AT81" t="s">
        <v>93</v>
      </c>
      <c r="AU81" t="s"/>
      <c r="AV81" t="s"/>
      <c r="AW81" t="s"/>
      <c r="AX81" t="s"/>
      <c r="AY81" t="s"/>
      <c r="AZ81" t="s"/>
      <c r="BA81" t="s"/>
      <c r="BB81" t="n">
        <v>1134834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356</v>
      </c>
      <c r="F82" t="s"/>
      <c r="G82" t="s">
        <v>74</v>
      </c>
      <c r="H82" t="s">
        <v>75</v>
      </c>
      <c r="I82" t="s"/>
      <c r="J82" t="s">
        <v>76</v>
      </c>
      <c r="K82" t="n">
        <v>109.76</v>
      </c>
      <c r="L82" t="s">
        <v>77</v>
      </c>
      <c r="M82" t="s">
        <v>361</v>
      </c>
      <c r="N82" t="s">
        <v>358</v>
      </c>
      <c r="O82" t="s">
        <v>80</v>
      </c>
      <c r="P82" t="s">
        <v>356</v>
      </c>
      <c r="Q82" t="s"/>
      <c r="R82" t="s">
        <v>81</v>
      </c>
      <c r="S82" t="s">
        <v>362</v>
      </c>
      <c r="T82" t="s">
        <v>83</v>
      </c>
      <c r="U82" t="s"/>
      <c r="V82" t="s">
        <v>84</v>
      </c>
      <c r="W82" t="s">
        <v>99</v>
      </c>
      <c r="X82" t="s"/>
      <c r="Y82" t="s">
        <v>86</v>
      </c>
      <c r="Z82">
        <f>HYPERLINK("https://38.76.27.249/savepage/tk_15422066606331985_sr_1793.html","info")</f>
        <v/>
      </c>
      <c r="AA82" t="s"/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>
        <v>89</v>
      </c>
      <c r="AM82" t="s"/>
      <c r="AN82" t="s">
        <v>133</v>
      </c>
      <c r="AO82" t="s">
        <v>215</v>
      </c>
      <c r="AP82" t="n">
        <v>6</v>
      </c>
      <c r="AQ82" t="s">
        <v>91</v>
      </c>
      <c r="AR82" t="s">
        <v>92</v>
      </c>
      <c r="AS82" t="s"/>
      <c r="AT82" t="s">
        <v>93</v>
      </c>
      <c r="AU82" t="s"/>
      <c r="AV82" t="s"/>
      <c r="AW82" t="s"/>
      <c r="AX82" t="s"/>
      <c r="AY82" t="s"/>
      <c r="AZ82" t="s"/>
      <c r="BA82" t="s"/>
      <c r="BB82" t="n">
        <v>1134834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363</v>
      </c>
      <c r="F83" t="s"/>
      <c r="G83" t="s">
        <v>74</v>
      </c>
      <c r="H83" t="s">
        <v>75</v>
      </c>
      <c r="I83" t="s"/>
      <c r="J83" t="s">
        <v>76</v>
      </c>
      <c r="K83" t="n">
        <v>24.38</v>
      </c>
      <c r="L83" t="s">
        <v>77</v>
      </c>
      <c r="M83" t="s">
        <v>364</v>
      </c>
      <c r="N83" t="s">
        <v>365</v>
      </c>
      <c r="O83" t="s">
        <v>80</v>
      </c>
      <c r="P83" t="s">
        <v>363</v>
      </c>
      <c r="Q83" t="s"/>
      <c r="R83" t="s">
        <v>81</v>
      </c>
      <c r="S83" t="s">
        <v>366</v>
      </c>
      <c r="T83" t="s">
        <v>83</v>
      </c>
      <c r="U83" t="s"/>
      <c r="V83" t="s">
        <v>84</v>
      </c>
      <c r="W83" t="s">
        <v>99</v>
      </c>
      <c r="X83" t="s"/>
      <c r="Y83" t="s">
        <v>86</v>
      </c>
      <c r="Z83">
        <f>HYPERLINK("https://38.76.27.249/savepage/tk_1542208417275075_sr_1793.html","info")</f>
        <v/>
      </c>
      <c r="AA83" t="s"/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>
        <v>89</v>
      </c>
      <c r="AM83" t="s"/>
      <c r="AN83" t="s">
        <v>88</v>
      </c>
      <c r="AO83" t="s">
        <v>90</v>
      </c>
      <c r="AP83" t="n">
        <v>311</v>
      </c>
      <c r="AQ83" t="s">
        <v>91</v>
      </c>
      <c r="AR83" t="s">
        <v>92</v>
      </c>
      <c r="AS83" t="s"/>
      <c r="AT83" t="s">
        <v>93</v>
      </c>
      <c r="AU83" t="s"/>
      <c r="AV83" t="s"/>
      <c r="AW83" t="s"/>
      <c r="AX83" t="s"/>
      <c r="AY83" t="s"/>
      <c r="AZ83" t="s"/>
      <c r="BA83" t="s"/>
      <c r="BB83" t="n">
        <v>4665687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367</v>
      </c>
      <c r="F84" t="s"/>
      <c r="G84" t="s">
        <v>74</v>
      </c>
      <c r="H84" t="s">
        <v>75</v>
      </c>
      <c r="I84" t="s"/>
      <c r="J84" t="s">
        <v>76</v>
      </c>
      <c r="K84" t="n">
        <v>39.49</v>
      </c>
      <c r="L84" t="s">
        <v>77</v>
      </c>
      <c r="M84" t="s">
        <v>368</v>
      </c>
      <c r="N84" t="s">
        <v>369</v>
      </c>
      <c r="O84" t="s">
        <v>80</v>
      </c>
      <c r="P84" t="s">
        <v>367</v>
      </c>
      <c r="Q84" t="s"/>
      <c r="R84" t="s">
        <v>327</v>
      </c>
      <c r="S84" t="s">
        <v>370</v>
      </c>
      <c r="T84" t="s">
        <v>83</v>
      </c>
      <c r="U84" t="s"/>
      <c r="V84" t="s">
        <v>84</v>
      </c>
      <c r="W84" t="s">
        <v>99</v>
      </c>
      <c r="X84" t="s"/>
      <c r="Y84" t="s">
        <v>86</v>
      </c>
      <c r="Z84">
        <f>HYPERLINK("https://38.76.27.249/savepage/tk_15422067257344513_sr_1793.html","info")</f>
        <v/>
      </c>
      <c r="AA84" t="s"/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>
        <v>89</v>
      </c>
      <c r="AM84" t="s"/>
      <c r="AN84" t="s">
        <v>133</v>
      </c>
      <c r="AO84" t="s">
        <v>371</v>
      </c>
      <c r="AP84" t="n">
        <v>17</v>
      </c>
      <c r="AQ84" t="s">
        <v>91</v>
      </c>
      <c r="AR84" t="s">
        <v>71</v>
      </c>
      <c r="AS84" t="s"/>
      <c r="AT84" t="s">
        <v>93</v>
      </c>
      <c r="AU84" t="s"/>
      <c r="AV84" t="s"/>
      <c r="AW84" t="s"/>
      <c r="AX84" t="s"/>
      <c r="AY84" t="s"/>
      <c r="AZ84" t="s"/>
      <c r="BA84" t="s"/>
      <c r="BB84" t="n">
        <v>70698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372</v>
      </c>
      <c r="F85" t="s"/>
      <c r="G85" t="s">
        <v>74</v>
      </c>
      <c r="H85" t="s">
        <v>75</v>
      </c>
      <c r="I85" t="s"/>
      <c r="J85" t="s">
        <v>76</v>
      </c>
      <c r="K85" t="n">
        <v>46.36</v>
      </c>
      <c r="L85" t="s">
        <v>77</v>
      </c>
      <c r="M85" t="s">
        <v>373</v>
      </c>
      <c r="N85" t="s">
        <v>146</v>
      </c>
      <c r="O85" t="s">
        <v>80</v>
      </c>
      <c r="P85" t="s">
        <v>372</v>
      </c>
      <c r="Q85" t="s"/>
      <c r="R85" t="s">
        <v>81</v>
      </c>
      <c r="S85" t="s">
        <v>374</v>
      </c>
      <c r="T85" t="s">
        <v>83</v>
      </c>
      <c r="U85" t="s"/>
      <c r="V85" t="s">
        <v>84</v>
      </c>
      <c r="W85" t="s">
        <v>99</v>
      </c>
      <c r="X85" t="s"/>
      <c r="Y85" t="s">
        <v>86</v>
      </c>
      <c r="Z85">
        <f>HYPERLINK("https://38.76.27.249/savepage/tk_15422077928974338_sr_1793.html","info")</f>
        <v/>
      </c>
      <c r="AA85" t="s"/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>
        <v>89</v>
      </c>
      <c r="AM85" t="s"/>
      <c r="AN85" t="s">
        <v>133</v>
      </c>
      <c r="AO85" t="s">
        <v>375</v>
      </c>
      <c r="AP85" t="n">
        <v>200</v>
      </c>
      <c r="AQ85" t="s">
        <v>91</v>
      </c>
      <c r="AR85" t="s">
        <v>71</v>
      </c>
      <c r="AS85" t="s"/>
      <c r="AT85" t="s">
        <v>93</v>
      </c>
      <c r="AU85" t="s"/>
      <c r="AV85" t="s"/>
      <c r="AW85" t="s"/>
      <c r="AX85" t="s"/>
      <c r="AY85" t="s"/>
      <c r="AZ85" t="s"/>
      <c r="BA85" t="s"/>
      <c r="BB85" t="n">
        <v>71684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376</v>
      </c>
      <c r="F86" t="s"/>
      <c r="G86" t="s">
        <v>74</v>
      </c>
      <c r="H86" t="s">
        <v>75</v>
      </c>
      <c r="I86" t="s"/>
      <c r="J86" t="s">
        <v>76</v>
      </c>
      <c r="K86" t="n">
        <v>15.91</v>
      </c>
      <c r="L86" t="s">
        <v>77</v>
      </c>
      <c r="M86" t="s">
        <v>300</v>
      </c>
      <c r="N86" t="s">
        <v>281</v>
      </c>
      <c r="O86" t="s">
        <v>80</v>
      </c>
      <c r="P86" t="s">
        <v>376</v>
      </c>
      <c r="Q86" t="s"/>
      <c r="R86" t="s">
        <v>81</v>
      </c>
      <c r="S86" t="s">
        <v>301</v>
      </c>
      <c r="T86" t="s">
        <v>83</v>
      </c>
      <c r="U86" t="s"/>
      <c r="V86" t="s">
        <v>84</v>
      </c>
      <c r="W86" t="s">
        <v>99</v>
      </c>
      <c r="X86" t="s"/>
      <c r="Y86" t="s">
        <v>86</v>
      </c>
      <c r="Z86">
        <f>HYPERLINK("https://38.76.27.249/savepage/tk_15422085731871853_sr_1793.html","info")</f>
        <v/>
      </c>
      <c r="AA86" t="s"/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>
        <v>89</v>
      </c>
      <c r="AM86" t="s"/>
      <c r="AN86" t="s">
        <v>133</v>
      </c>
      <c r="AO86" t="s">
        <v>377</v>
      </c>
      <c r="AP86" t="n">
        <v>338</v>
      </c>
      <c r="AQ86" t="s">
        <v>91</v>
      </c>
      <c r="AR86" t="s">
        <v>92</v>
      </c>
      <c r="AS86" t="s"/>
      <c r="AT86" t="s">
        <v>93</v>
      </c>
      <c r="AU86" t="s"/>
      <c r="AV86" t="s"/>
      <c r="AW86" t="s"/>
      <c r="AX86" t="s"/>
      <c r="AY86" t="s"/>
      <c r="AZ86" t="s"/>
      <c r="BA86" t="s"/>
      <c r="BB86" t="n">
        <v>411548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376</v>
      </c>
      <c r="F87" t="s"/>
      <c r="G87" t="s">
        <v>74</v>
      </c>
      <c r="H87" t="s">
        <v>75</v>
      </c>
      <c r="I87" t="s"/>
      <c r="J87" t="s">
        <v>76</v>
      </c>
      <c r="K87" t="n">
        <v>27.86</v>
      </c>
      <c r="L87" t="s">
        <v>77</v>
      </c>
      <c r="M87" t="s">
        <v>378</v>
      </c>
      <c r="N87" t="s">
        <v>281</v>
      </c>
      <c r="O87" t="s">
        <v>80</v>
      </c>
      <c r="P87" t="s">
        <v>376</v>
      </c>
      <c r="Q87" t="s"/>
      <c r="R87" t="s">
        <v>81</v>
      </c>
      <c r="S87" t="s">
        <v>379</v>
      </c>
      <c r="T87" t="s">
        <v>83</v>
      </c>
      <c r="U87" t="s"/>
      <c r="V87" t="s">
        <v>84</v>
      </c>
      <c r="W87" t="s">
        <v>99</v>
      </c>
      <c r="X87" t="s"/>
      <c r="Y87" t="s">
        <v>86</v>
      </c>
      <c r="Z87">
        <f>HYPERLINK("https://38.76.27.249/savepage/tk_15422085731871853_sr_1793.html","info")</f>
        <v/>
      </c>
      <c r="AA87" t="s"/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>
        <v>89</v>
      </c>
      <c r="AM87" t="s"/>
      <c r="AN87" t="s">
        <v>133</v>
      </c>
      <c r="AO87" t="s">
        <v>380</v>
      </c>
      <c r="AP87" t="n">
        <v>338</v>
      </c>
      <c r="AQ87" t="s">
        <v>91</v>
      </c>
      <c r="AR87" t="s">
        <v>71</v>
      </c>
      <c r="AS87" t="s"/>
      <c r="AT87" t="s">
        <v>93</v>
      </c>
      <c r="AU87" t="s"/>
      <c r="AV87" t="s"/>
      <c r="AW87" t="s"/>
      <c r="AX87" t="s"/>
      <c r="AY87" t="s"/>
      <c r="AZ87" t="s"/>
      <c r="BA87" t="s"/>
      <c r="BB87" t="n">
        <v>411548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381</v>
      </c>
      <c r="F88" t="s"/>
      <c r="G88" t="s">
        <v>74</v>
      </c>
      <c r="H88" t="s">
        <v>75</v>
      </c>
      <c r="I88" t="s"/>
      <c r="J88" t="s">
        <v>76</v>
      </c>
      <c r="K88" t="n">
        <v>136.1</v>
      </c>
      <c r="L88" t="s">
        <v>77</v>
      </c>
      <c r="M88" t="s">
        <v>382</v>
      </c>
      <c r="N88" t="s">
        <v>383</v>
      </c>
      <c r="O88" t="s">
        <v>80</v>
      </c>
      <c r="P88" t="s">
        <v>381</v>
      </c>
      <c r="Q88" t="s"/>
      <c r="R88" t="s">
        <v>81</v>
      </c>
      <c r="S88" t="s">
        <v>384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HYPERLINK("https://38.76.27.249/savepage/tk_15422068630868957_sr_1793.html","info")</f>
        <v/>
      </c>
      <c r="AA88" t="s"/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>
        <v>89</v>
      </c>
      <c r="AM88" t="s"/>
      <c r="AN88" t="s">
        <v>133</v>
      </c>
      <c r="AO88" t="s">
        <v>385</v>
      </c>
      <c r="AP88" t="n">
        <v>41</v>
      </c>
      <c r="AQ88" t="s">
        <v>91</v>
      </c>
      <c r="AR88" t="s">
        <v>71</v>
      </c>
      <c r="AS88" t="s"/>
      <c r="AT88" t="s">
        <v>93</v>
      </c>
      <c r="AU88" t="s"/>
      <c r="AV88" t="s"/>
      <c r="AW88" t="s"/>
      <c r="AX88" t="s"/>
      <c r="AY88" t="s"/>
      <c r="AZ88" t="s"/>
      <c r="BA88" t="s"/>
      <c r="BB88" t="n">
        <v>3109399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381</v>
      </c>
      <c r="F89" t="s"/>
      <c r="G89" t="s">
        <v>74</v>
      </c>
      <c r="H89" t="s">
        <v>75</v>
      </c>
      <c r="I89" t="s"/>
      <c r="J89" t="s">
        <v>76</v>
      </c>
      <c r="K89" t="n">
        <v>163.5</v>
      </c>
      <c r="L89" t="s">
        <v>77</v>
      </c>
      <c r="M89" t="s">
        <v>386</v>
      </c>
      <c r="N89" t="s">
        <v>383</v>
      </c>
      <c r="O89" t="s">
        <v>80</v>
      </c>
      <c r="P89" t="s">
        <v>381</v>
      </c>
      <c r="Q89" t="s"/>
      <c r="R89" t="s">
        <v>81</v>
      </c>
      <c r="S89" t="s">
        <v>387</v>
      </c>
      <c r="T89" t="s">
        <v>83</v>
      </c>
      <c r="U89" t="s"/>
      <c r="V89" t="s">
        <v>84</v>
      </c>
      <c r="W89" t="s">
        <v>99</v>
      </c>
      <c r="X89" t="s"/>
      <c r="Y89" t="s">
        <v>86</v>
      </c>
      <c r="Z89">
        <f>HYPERLINK("https://38.76.27.249/savepage/tk_15422068630868957_sr_1793.html","info")</f>
        <v/>
      </c>
      <c r="AA89" t="s"/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>
        <v>89</v>
      </c>
      <c r="AM89" t="s"/>
      <c r="AN89" t="s">
        <v>133</v>
      </c>
      <c r="AO89" t="s">
        <v>385</v>
      </c>
      <c r="AP89" t="n">
        <v>41</v>
      </c>
      <c r="AQ89" t="s">
        <v>91</v>
      </c>
      <c r="AR89" t="s">
        <v>71</v>
      </c>
      <c r="AS89" t="s"/>
      <c r="AT89" t="s">
        <v>93</v>
      </c>
      <c r="AU89" t="s"/>
      <c r="AV89" t="s"/>
      <c r="AW89" t="s"/>
      <c r="AX89" t="s"/>
      <c r="AY89" t="s"/>
      <c r="AZ89" t="s"/>
      <c r="BA89" t="s"/>
      <c r="BB89" t="n">
        <v>3109399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108</v>
      </c>
      <c r="F90" t="s"/>
      <c r="G90" t="s">
        <v>74</v>
      </c>
      <c r="H90" t="s">
        <v>75</v>
      </c>
      <c r="I90" t="s"/>
      <c r="J90" t="s">
        <v>76</v>
      </c>
      <c r="K90" t="n">
        <v>26.51</v>
      </c>
      <c r="L90" t="s">
        <v>77</v>
      </c>
      <c r="M90" t="s">
        <v>109</v>
      </c>
      <c r="N90" t="s">
        <v>110</v>
      </c>
      <c r="O90" t="s">
        <v>80</v>
      </c>
      <c r="P90" t="s">
        <v>108</v>
      </c>
      <c r="Q90" t="s"/>
      <c r="R90" t="s">
        <v>81</v>
      </c>
      <c r="S90" t="s">
        <v>111</v>
      </c>
      <c r="T90" t="s">
        <v>83</v>
      </c>
      <c r="U90" t="s"/>
      <c r="V90" t="s">
        <v>84</v>
      </c>
      <c r="W90" t="s">
        <v>99</v>
      </c>
      <c r="X90" t="s"/>
      <c r="Y90" t="s">
        <v>86</v>
      </c>
      <c r="Z90">
        <f>HYPERLINK("https://38.76.27.249/savepage/tk_15422099188662996_sr_1793.html","info")</f>
        <v/>
      </c>
      <c r="AA90" t="s"/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>
        <v>89</v>
      </c>
      <c r="AM90" t="s"/>
      <c r="AN90" t="s">
        <v>88</v>
      </c>
      <c r="AO90" t="s">
        <v>90</v>
      </c>
      <c r="AP90" t="n">
        <v>586</v>
      </c>
      <c r="AQ90" t="s">
        <v>91</v>
      </c>
      <c r="AR90" t="s">
        <v>92</v>
      </c>
      <c r="AS90" t="s"/>
      <c r="AT90" t="s">
        <v>93</v>
      </c>
      <c r="AU90" t="s"/>
      <c r="AV90" t="s"/>
      <c r="AW90" t="s"/>
      <c r="AX90" t="s"/>
      <c r="AY90" t="s"/>
      <c r="AZ90" t="s"/>
      <c r="BA90" t="s"/>
      <c r="BB90" t="n">
        <v>5271619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388</v>
      </c>
      <c r="F91" t="s"/>
      <c r="G91" t="s">
        <v>74</v>
      </c>
      <c r="H91" t="s">
        <v>75</v>
      </c>
      <c r="I91" t="s"/>
      <c r="J91" t="s">
        <v>76</v>
      </c>
      <c r="K91" t="n">
        <v>73.48999999999999</v>
      </c>
      <c r="L91" t="s">
        <v>77</v>
      </c>
      <c r="M91" t="s">
        <v>389</v>
      </c>
      <c r="N91" t="s">
        <v>390</v>
      </c>
      <c r="O91" t="s">
        <v>80</v>
      </c>
      <c r="P91" t="s">
        <v>388</v>
      </c>
      <c r="Q91" t="s"/>
      <c r="R91" t="s">
        <v>81</v>
      </c>
      <c r="S91" t="s">
        <v>391</v>
      </c>
      <c r="T91" t="s">
        <v>83</v>
      </c>
      <c r="U91" t="s"/>
      <c r="V91" t="s">
        <v>84</v>
      </c>
      <c r="W91" t="s">
        <v>99</v>
      </c>
      <c r="X91" t="s"/>
      <c r="Y91" t="s">
        <v>86</v>
      </c>
      <c r="Z91">
        <f>HYPERLINK("https://38.76.27.249/savepage/tk_15422089661670697_sr_1793.html","info")</f>
        <v/>
      </c>
      <c r="AA91" t="s"/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>
        <v>89</v>
      </c>
      <c r="AM91" t="s"/>
      <c r="AN91" t="s">
        <v>88</v>
      </c>
      <c r="AO91" t="s">
        <v>90</v>
      </c>
      <c r="AP91" t="n">
        <v>412</v>
      </c>
      <c r="AQ91" t="s">
        <v>91</v>
      </c>
      <c r="AR91" t="s">
        <v>92</v>
      </c>
      <c r="AS91" t="s"/>
      <c r="AT91" t="s">
        <v>93</v>
      </c>
      <c r="AU91" t="s"/>
      <c r="AV91" t="s"/>
      <c r="AW91" t="s"/>
      <c r="AX91" t="s"/>
      <c r="AY91" t="s"/>
      <c r="AZ91" t="s"/>
      <c r="BA91" t="s"/>
      <c r="BB91" t="n">
        <v>4629439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392</v>
      </c>
      <c r="F92" t="s"/>
      <c r="G92" t="s">
        <v>74</v>
      </c>
      <c r="H92" t="s">
        <v>75</v>
      </c>
      <c r="I92" t="s"/>
      <c r="J92" t="s">
        <v>76</v>
      </c>
      <c r="K92" t="n">
        <v>33.63</v>
      </c>
      <c r="L92" t="s">
        <v>77</v>
      </c>
      <c r="M92" t="s">
        <v>393</v>
      </c>
      <c r="N92" t="s">
        <v>394</v>
      </c>
      <c r="O92" t="s">
        <v>80</v>
      </c>
      <c r="P92" t="s">
        <v>392</v>
      </c>
      <c r="Q92" t="s"/>
      <c r="R92" t="s">
        <v>81</v>
      </c>
      <c r="S92" t="s">
        <v>395</v>
      </c>
      <c r="T92" t="s">
        <v>83</v>
      </c>
      <c r="U92" t="s"/>
      <c r="V92" t="s">
        <v>84</v>
      </c>
      <c r="W92" t="s">
        <v>99</v>
      </c>
      <c r="X92" t="s"/>
      <c r="Y92" t="s">
        <v>86</v>
      </c>
      <c r="Z92">
        <f>HYPERLINK("https://38.76.27.249/savepage/tk_15422092601500423_sr_1793.html","info")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>
        <v>89</v>
      </c>
      <c r="AM92" t="s"/>
      <c r="AN92" t="s">
        <v>88</v>
      </c>
      <c r="AO92" t="s">
        <v>90</v>
      </c>
      <c r="AP92" t="n">
        <v>469</v>
      </c>
      <c r="AQ92" t="s">
        <v>91</v>
      </c>
      <c r="AR92" t="s">
        <v>92</v>
      </c>
      <c r="AS92" t="s"/>
      <c r="AT92" t="s">
        <v>93</v>
      </c>
      <c r="AU92" t="s"/>
      <c r="AV92" t="s"/>
      <c r="AW92" t="s"/>
      <c r="AX92" t="s"/>
      <c r="AY92" t="s"/>
      <c r="AZ92" t="s"/>
      <c r="BA92" t="s"/>
      <c r="BB92" t="n">
        <v>2995092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396</v>
      </c>
      <c r="F93" t="s"/>
      <c r="G93" t="s">
        <v>74</v>
      </c>
      <c r="H93" t="s">
        <v>75</v>
      </c>
      <c r="I93" t="s"/>
      <c r="J93" t="s">
        <v>76</v>
      </c>
      <c r="K93" t="n">
        <v>17.89</v>
      </c>
      <c r="L93" t="s">
        <v>77</v>
      </c>
      <c r="M93" t="s">
        <v>397</v>
      </c>
      <c r="N93" t="s">
        <v>398</v>
      </c>
      <c r="O93" t="s">
        <v>80</v>
      </c>
      <c r="P93" t="s">
        <v>396</v>
      </c>
      <c r="Q93" t="s"/>
      <c r="R93" t="s">
        <v>81</v>
      </c>
      <c r="S93" t="s">
        <v>399</v>
      </c>
      <c r="T93" t="s">
        <v>83</v>
      </c>
      <c r="U93" t="s"/>
      <c r="V93" t="s">
        <v>84</v>
      </c>
      <c r="W93" t="s">
        <v>99</v>
      </c>
      <c r="X93" t="s"/>
      <c r="Y93" t="s">
        <v>86</v>
      </c>
      <c r="Z93">
        <f>HYPERLINK("https://38.76.27.249/savepage/tk_15422079532965937_sr_1793.html","info")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>
        <v>89</v>
      </c>
      <c r="AM93" t="s"/>
      <c r="AN93" t="s">
        <v>133</v>
      </c>
      <c r="AO93" t="s">
        <v>400</v>
      </c>
      <c r="AP93" t="n">
        <v>227</v>
      </c>
      <c r="AQ93" t="s">
        <v>91</v>
      </c>
      <c r="AR93" t="s">
        <v>71</v>
      </c>
      <c r="AS93" t="s"/>
      <c r="AT93" t="s">
        <v>93</v>
      </c>
      <c r="AU93" t="s"/>
      <c r="AV93" t="s"/>
      <c r="AW93" t="s"/>
      <c r="AX93" t="s"/>
      <c r="AY93" t="s"/>
      <c r="AZ93" t="s"/>
      <c r="BA93" t="s"/>
      <c r="BB93" t="n">
        <v>794144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401</v>
      </c>
      <c r="F94" t="s"/>
      <c r="G94" t="s">
        <v>74</v>
      </c>
      <c r="H94" t="s">
        <v>75</v>
      </c>
      <c r="I94" t="s"/>
      <c r="J94" t="s">
        <v>76</v>
      </c>
      <c r="K94" t="n">
        <v>213.83</v>
      </c>
      <c r="L94" t="s">
        <v>77</v>
      </c>
      <c r="M94" t="s">
        <v>402</v>
      </c>
      <c r="N94" t="s">
        <v>97</v>
      </c>
      <c r="O94" t="s">
        <v>80</v>
      </c>
      <c r="P94" t="s">
        <v>401</v>
      </c>
      <c r="Q94" t="s"/>
      <c r="R94" t="s">
        <v>81</v>
      </c>
      <c r="S94" t="s">
        <v>403</v>
      </c>
      <c r="T94" t="s">
        <v>83</v>
      </c>
      <c r="U94" t="s"/>
      <c r="V94" t="s">
        <v>84</v>
      </c>
      <c r="W94" t="s">
        <v>99</v>
      </c>
      <c r="X94" t="s"/>
      <c r="Y94" t="s">
        <v>86</v>
      </c>
      <c r="Z94">
        <f>HYPERLINK("https://38.76.27.249/savepage/tk_1542207850298926_sr_1793.html","info")</f>
        <v/>
      </c>
      <c r="AA94" t="s"/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>
        <v>89</v>
      </c>
      <c r="AM94" t="s"/>
      <c r="AN94" t="s">
        <v>88</v>
      </c>
      <c r="AO94" t="s">
        <v>90</v>
      </c>
      <c r="AP94" t="n">
        <v>208</v>
      </c>
      <c r="AQ94" t="s">
        <v>91</v>
      </c>
      <c r="AR94" t="s">
        <v>71</v>
      </c>
      <c r="AS94" t="s"/>
      <c r="AT94" t="s">
        <v>93</v>
      </c>
      <c r="AU94" t="s"/>
      <c r="AV94" t="s"/>
      <c r="AW94" t="s"/>
      <c r="AX94" t="s"/>
      <c r="AY94" t="s"/>
      <c r="AZ94" t="s"/>
      <c r="BA94" t="s"/>
      <c r="BB94" t="n">
        <v>2187174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401</v>
      </c>
      <c r="F95" t="s"/>
      <c r="G95" t="s">
        <v>74</v>
      </c>
      <c r="H95" t="s">
        <v>75</v>
      </c>
      <c r="I95" t="s"/>
      <c r="J95" t="s">
        <v>76</v>
      </c>
      <c r="K95" t="n">
        <v>238.62</v>
      </c>
      <c r="L95" t="s">
        <v>77</v>
      </c>
      <c r="M95" t="s">
        <v>404</v>
      </c>
      <c r="N95" t="s">
        <v>97</v>
      </c>
      <c r="O95" t="s">
        <v>80</v>
      </c>
      <c r="P95" t="s">
        <v>401</v>
      </c>
      <c r="Q95" t="s"/>
      <c r="R95" t="s">
        <v>81</v>
      </c>
      <c r="S95" t="s">
        <v>405</v>
      </c>
      <c r="T95" t="s">
        <v>83</v>
      </c>
      <c r="U95" t="s"/>
      <c r="V95" t="s">
        <v>84</v>
      </c>
      <c r="W95" t="s">
        <v>99</v>
      </c>
      <c r="X95" t="s"/>
      <c r="Y95" t="s">
        <v>86</v>
      </c>
      <c r="Z95">
        <f>HYPERLINK("https://38.76.27.249/savepage/tk_1542207850298926_sr_1793.html","info")</f>
        <v/>
      </c>
      <c r="AA95" t="s"/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>
        <v>89</v>
      </c>
      <c r="AM95" t="s"/>
      <c r="AN95" t="s">
        <v>88</v>
      </c>
      <c r="AO95" t="s">
        <v>90</v>
      </c>
      <c r="AP95" t="n">
        <v>208</v>
      </c>
      <c r="AQ95" t="s">
        <v>91</v>
      </c>
      <c r="AR95" t="s">
        <v>92</v>
      </c>
      <c r="AS95" t="s"/>
      <c r="AT95" t="s">
        <v>93</v>
      </c>
      <c r="AU95" t="s"/>
      <c r="AV95" t="s"/>
      <c r="AW95" t="s"/>
      <c r="AX95" t="s"/>
      <c r="AY95" t="s"/>
      <c r="AZ95" t="s"/>
      <c r="BA95" t="s"/>
      <c r="BB95" t="n">
        <v>2187174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406</v>
      </c>
      <c r="F96" t="s"/>
      <c r="G96" t="s">
        <v>74</v>
      </c>
      <c r="H96" t="s">
        <v>75</v>
      </c>
      <c r="I96" t="s"/>
      <c r="J96" t="s">
        <v>76</v>
      </c>
      <c r="K96" t="n">
        <v>76.36</v>
      </c>
      <c r="L96" t="s">
        <v>77</v>
      </c>
      <c r="M96" t="s">
        <v>269</v>
      </c>
      <c r="N96" t="s">
        <v>407</v>
      </c>
      <c r="O96" t="s">
        <v>80</v>
      </c>
      <c r="P96" t="s">
        <v>406</v>
      </c>
      <c r="Q96" t="s"/>
      <c r="R96" t="s">
        <v>81</v>
      </c>
      <c r="S96" t="s">
        <v>270</v>
      </c>
      <c r="T96" t="s">
        <v>83</v>
      </c>
      <c r="U96" t="s"/>
      <c r="V96" t="s">
        <v>84</v>
      </c>
      <c r="W96" t="s">
        <v>99</v>
      </c>
      <c r="X96" t="s"/>
      <c r="Y96" t="s">
        <v>86</v>
      </c>
      <c r="Z96">
        <f>HYPERLINK("https://38.76.27.249/savepage/tk_15422072551717315_sr_1793.html","info")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>
        <v>89</v>
      </c>
      <c r="AM96" t="s"/>
      <c r="AN96" t="s">
        <v>88</v>
      </c>
      <c r="AO96" t="s">
        <v>90</v>
      </c>
      <c r="AP96" t="n">
        <v>102</v>
      </c>
      <c r="AQ96" t="s">
        <v>91</v>
      </c>
      <c r="AR96" t="s">
        <v>92</v>
      </c>
      <c r="AS96" t="s"/>
      <c r="AT96" t="s">
        <v>93</v>
      </c>
      <c r="AU96" t="s"/>
      <c r="AV96" t="s"/>
      <c r="AW96" t="s"/>
      <c r="AX96" t="s"/>
      <c r="AY96" t="s"/>
      <c r="AZ96" t="s"/>
      <c r="BA96" t="s"/>
      <c r="BB96" t="n">
        <v>433163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408</v>
      </c>
      <c r="F97" t="s"/>
      <c r="G97" t="s">
        <v>74</v>
      </c>
      <c r="H97" t="s">
        <v>75</v>
      </c>
      <c r="I97" t="s"/>
      <c r="J97" t="s">
        <v>76</v>
      </c>
      <c r="K97" t="n">
        <v>26.18</v>
      </c>
      <c r="L97" t="s">
        <v>77</v>
      </c>
      <c r="M97" t="s">
        <v>409</v>
      </c>
      <c r="N97" t="s">
        <v>410</v>
      </c>
      <c r="O97" t="s">
        <v>80</v>
      </c>
      <c r="P97" t="s">
        <v>408</v>
      </c>
      <c r="Q97" t="s"/>
      <c r="R97" t="s">
        <v>411</v>
      </c>
      <c r="S97" t="s">
        <v>412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HYPERLINK("https://38.76.27.249/savepage/tk_15422087795165436_sr_1793.html","info")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>
        <v>89</v>
      </c>
      <c r="AM97" t="s"/>
      <c r="AN97" t="s">
        <v>88</v>
      </c>
      <c r="AO97" t="s">
        <v>90</v>
      </c>
      <c r="AP97" t="n">
        <v>375</v>
      </c>
      <c r="AQ97" t="s">
        <v>91</v>
      </c>
      <c r="AR97" t="s">
        <v>71</v>
      </c>
      <c r="AS97" t="s"/>
      <c r="AT97" t="s">
        <v>93</v>
      </c>
      <c r="AU97" t="s"/>
      <c r="AV97" t="s"/>
      <c r="AW97" t="s"/>
      <c r="AX97" t="s"/>
      <c r="AY97" t="s"/>
      <c r="AZ97" t="s"/>
      <c r="BA97" t="s"/>
      <c r="BB97" t="n">
        <v>4410484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413</v>
      </c>
      <c r="F98" t="s"/>
      <c r="G98" t="s">
        <v>74</v>
      </c>
      <c r="H98" t="s">
        <v>75</v>
      </c>
      <c r="I98" t="s"/>
      <c r="J98" t="s">
        <v>76</v>
      </c>
      <c r="K98" t="n">
        <v>31.39</v>
      </c>
      <c r="L98" t="s">
        <v>77</v>
      </c>
      <c r="M98" t="s">
        <v>414</v>
      </c>
      <c r="N98" t="s">
        <v>79</v>
      </c>
      <c r="O98" t="s">
        <v>80</v>
      </c>
      <c r="P98" t="s">
        <v>413</v>
      </c>
      <c r="Q98" t="s"/>
      <c r="R98" t="s">
        <v>81</v>
      </c>
      <c r="S98" t="s">
        <v>415</v>
      </c>
      <c r="T98" t="s">
        <v>83</v>
      </c>
      <c r="U98" t="s"/>
      <c r="V98" t="s">
        <v>84</v>
      </c>
      <c r="W98" t="s">
        <v>99</v>
      </c>
      <c r="X98" t="s"/>
      <c r="Y98" t="s">
        <v>86</v>
      </c>
      <c r="Z98">
        <f>HYPERLINK("https://38.76.27.249/savepage/tk_15422093106181426_sr_1793.html","info")</f>
        <v/>
      </c>
      <c r="AA98" t="s"/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>
        <v>89</v>
      </c>
      <c r="AM98" t="s"/>
      <c r="AN98" t="s">
        <v>88</v>
      </c>
      <c r="AO98" t="s">
        <v>90</v>
      </c>
      <c r="AP98" t="n">
        <v>479</v>
      </c>
      <c r="AQ98" t="s">
        <v>91</v>
      </c>
      <c r="AR98" t="s">
        <v>92</v>
      </c>
      <c r="AS98" t="s"/>
      <c r="AT98" t="s">
        <v>93</v>
      </c>
      <c r="AU98" t="s"/>
      <c r="AV98" t="s"/>
      <c r="AW98" t="s"/>
      <c r="AX98" t="s"/>
      <c r="AY98" t="s"/>
      <c r="AZ98" t="s"/>
      <c r="BA98" t="s"/>
      <c r="BB98" t="n">
        <v>5267540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416</v>
      </c>
      <c r="F99" t="s"/>
      <c r="G99" t="s">
        <v>74</v>
      </c>
      <c r="H99" t="s">
        <v>75</v>
      </c>
      <c r="I99" t="s"/>
      <c r="J99" t="s">
        <v>76</v>
      </c>
      <c r="K99" t="n">
        <v>23.85</v>
      </c>
      <c r="L99" t="s">
        <v>77</v>
      </c>
      <c r="M99" t="s">
        <v>153</v>
      </c>
      <c r="N99" t="s">
        <v>97</v>
      </c>
      <c r="O99" t="s">
        <v>80</v>
      </c>
      <c r="P99" t="s">
        <v>416</v>
      </c>
      <c r="Q99" t="s"/>
      <c r="R99" t="s">
        <v>81</v>
      </c>
      <c r="S99" t="s">
        <v>154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HYPERLINK("https://38.76.27.249/savepage/tk_15422077662856307_sr_1793.html","info")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>
        <v>89</v>
      </c>
      <c r="AM99" t="s"/>
      <c r="AN99" t="s">
        <v>88</v>
      </c>
      <c r="AO99" t="s">
        <v>90</v>
      </c>
      <c r="AP99" t="n">
        <v>195</v>
      </c>
      <c r="AQ99" t="s">
        <v>91</v>
      </c>
      <c r="AR99" t="s">
        <v>92</v>
      </c>
      <c r="AS99" t="s"/>
      <c r="AT99" t="s">
        <v>93</v>
      </c>
      <c r="AU99" t="s"/>
      <c r="AV99" t="s"/>
      <c r="AW99" t="s"/>
      <c r="AX99" t="s"/>
      <c r="AY99" t="s"/>
      <c r="AZ99" t="s"/>
      <c r="BA99" t="s"/>
      <c r="BB99" t="n">
        <v>3109054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417</v>
      </c>
      <c r="F100" t="s"/>
      <c r="G100" t="s">
        <v>74</v>
      </c>
      <c r="H100" t="s">
        <v>75</v>
      </c>
      <c r="I100" t="s"/>
      <c r="J100" t="s">
        <v>76</v>
      </c>
      <c r="K100" t="n">
        <v>26.5</v>
      </c>
      <c r="L100" t="s">
        <v>77</v>
      </c>
      <c r="M100" t="s">
        <v>113</v>
      </c>
      <c r="N100" t="s">
        <v>297</v>
      </c>
      <c r="O100" t="s">
        <v>80</v>
      </c>
      <c r="P100" t="s">
        <v>417</v>
      </c>
      <c r="Q100" t="s"/>
      <c r="R100" t="s">
        <v>81</v>
      </c>
      <c r="S100" t="s">
        <v>242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HYPERLINK("https://38.76.27.249/savepage/tk_15422098138545308_sr_1793.html","info")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>
        <v>89</v>
      </c>
      <c r="AM100" t="s"/>
      <c r="AN100" t="s">
        <v>88</v>
      </c>
      <c r="AO100" t="s">
        <v>90</v>
      </c>
      <c r="AP100" t="n">
        <v>567</v>
      </c>
      <c r="AQ100" t="s">
        <v>91</v>
      </c>
      <c r="AR100" t="s">
        <v>92</v>
      </c>
      <c r="AS100" t="s"/>
      <c r="AT100" t="s">
        <v>93</v>
      </c>
      <c r="AU100" t="s"/>
      <c r="AV100" t="s"/>
      <c r="AW100" t="s"/>
      <c r="AX100" t="s"/>
      <c r="AY100" t="s"/>
      <c r="AZ100" t="s"/>
      <c r="BA100" t="s"/>
      <c r="BB100" t="n">
        <v>2495445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418</v>
      </c>
      <c r="F101" t="s"/>
      <c r="G101" t="s">
        <v>74</v>
      </c>
      <c r="H101" t="s">
        <v>75</v>
      </c>
      <c r="I101" t="s"/>
      <c r="J101" t="s">
        <v>76</v>
      </c>
      <c r="K101" t="n">
        <v>36.07</v>
      </c>
      <c r="L101" t="s">
        <v>77</v>
      </c>
      <c r="M101" t="s">
        <v>419</v>
      </c>
      <c r="N101" t="s">
        <v>420</v>
      </c>
      <c r="O101" t="s">
        <v>80</v>
      </c>
      <c r="P101" t="s">
        <v>418</v>
      </c>
      <c r="Q101" t="s"/>
      <c r="R101" t="s">
        <v>81</v>
      </c>
      <c r="S101" t="s">
        <v>421</v>
      </c>
      <c r="T101" t="s">
        <v>83</v>
      </c>
      <c r="U101" t="s"/>
      <c r="V101" t="s">
        <v>84</v>
      </c>
      <c r="W101" t="s">
        <v>99</v>
      </c>
      <c r="X101" t="s"/>
      <c r="Y101" t="s">
        <v>86</v>
      </c>
      <c r="Z101">
        <f>HYPERLINK("https://38.76.27.249/savepage/tk_15422073402437887_sr_1793.html","info")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>
        <v>89</v>
      </c>
      <c r="AM101" t="s"/>
      <c r="AN101" t="s">
        <v>133</v>
      </c>
      <c r="AO101" t="s">
        <v>422</v>
      </c>
      <c r="AP101" t="n">
        <v>117</v>
      </c>
      <c r="AQ101" t="s">
        <v>91</v>
      </c>
      <c r="AR101" t="s">
        <v>71</v>
      </c>
      <c r="AS101" t="s"/>
      <c r="AT101" t="s">
        <v>93</v>
      </c>
      <c r="AU101" t="s"/>
      <c r="AV101" t="s"/>
      <c r="AW101" t="s"/>
      <c r="AX101" t="s"/>
      <c r="AY101" t="s"/>
      <c r="AZ101" t="s"/>
      <c r="BA101" t="s"/>
      <c r="BB101" t="n">
        <v>445040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423</v>
      </c>
      <c r="F102" t="s"/>
      <c r="G102" t="s">
        <v>74</v>
      </c>
      <c r="H102" t="s">
        <v>75</v>
      </c>
      <c r="I102" t="s"/>
      <c r="J102" t="s">
        <v>76</v>
      </c>
      <c r="K102" t="n">
        <v>36.06</v>
      </c>
      <c r="L102" t="s">
        <v>77</v>
      </c>
      <c r="M102" t="s">
        <v>419</v>
      </c>
      <c r="N102" t="s">
        <v>407</v>
      </c>
      <c r="O102" t="s">
        <v>80</v>
      </c>
      <c r="P102" t="s">
        <v>423</v>
      </c>
      <c r="Q102" t="s"/>
      <c r="R102" t="s">
        <v>81</v>
      </c>
      <c r="S102" t="s">
        <v>424</v>
      </c>
      <c r="T102" t="s">
        <v>83</v>
      </c>
      <c r="U102" t="s"/>
      <c r="V102" t="s">
        <v>84</v>
      </c>
      <c r="W102" t="s">
        <v>99</v>
      </c>
      <c r="X102" t="s"/>
      <c r="Y102" t="s">
        <v>86</v>
      </c>
      <c r="Z102">
        <f>HYPERLINK("https://38.76.27.249/savepage/tk_15422093410090623_sr_1793.html","info")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>
        <v>89</v>
      </c>
      <c r="AM102" t="s"/>
      <c r="AN102" t="s">
        <v>88</v>
      </c>
      <c r="AO102" t="s">
        <v>90</v>
      </c>
      <c r="AP102" t="n">
        <v>484</v>
      </c>
      <c r="AQ102" t="s">
        <v>91</v>
      </c>
      <c r="AR102" t="s">
        <v>92</v>
      </c>
      <c r="AS102" t="s"/>
      <c r="AT102" t="s">
        <v>93</v>
      </c>
      <c r="AU102" t="s"/>
      <c r="AV102" t="s"/>
      <c r="AW102" t="s"/>
      <c r="AX102" t="s"/>
      <c r="AY102" t="s"/>
      <c r="AZ102" t="s"/>
      <c r="BA102" t="s"/>
      <c r="BB102" t="n">
        <v>817229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425</v>
      </c>
      <c r="F103" t="s"/>
      <c r="G103" t="s">
        <v>74</v>
      </c>
      <c r="H103" t="s">
        <v>75</v>
      </c>
      <c r="I103" t="s"/>
      <c r="J103" t="s">
        <v>76</v>
      </c>
      <c r="K103" t="n">
        <v>21</v>
      </c>
      <c r="L103" t="s">
        <v>77</v>
      </c>
      <c r="M103" t="s">
        <v>426</v>
      </c>
      <c r="N103" t="s">
        <v>427</v>
      </c>
      <c r="O103" t="s">
        <v>80</v>
      </c>
      <c r="P103" t="s">
        <v>425</v>
      </c>
      <c r="Q103" t="s"/>
      <c r="R103" t="s">
        <v>81</v>
      </c>
      <c r="S103" t="s">
        <v>428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HYPERLINK("https://38.76.27.249/savepage/tk_15422069660982602_sr_1793.html","info")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>
        <v>89</v>
      </c>
      <c r="AM103" t="s"/>
      <c r="AN103" t="s">
        <v>88</v>
      </c>
      <c r="AO103" t="s">
        <v>90</v>
      </c>
      <c r="AP103" t="n">
        <v>55</v>
      </c>
      <c r="AQ103" t="s">
        <v>91</v>
      </c>
      <c r="AR103" t="s">
        <v>92</v>
      </c>
      <c r="AS103" t="s"/>
      <c r="AT103" t="s">
        <v>93</v>
      </c>
      <c r="AU103" t="s"/>
      <c r="AV103" t="s"/>
      <c r="AW103" t="s"/>
      <c r="AX103" t="s"/>
      <c r="AY103" t="s"/>
      <c r="AZ103" t="s"/>
      <c r="BA103" t="s"/>
      <c r="BB103" t="n">
        <v>4467653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429</v>
      </c>
      <c r="F104" t="s"/>
      <c r="G104" t="s">
        <v>74</v>
      </c>
      <c r="H104" t="s">
        <v>75</v>
      </c>
      <c r="I104" t="s"/>
      <c r="J104" t="s">
        <v>76</v>
      </c>
      <c r="K104" t="n">
        <v>39.8</v>
      </c>
      <c r="L104" t="s">
        <v>77</v>
      </c>
      <c r="M104" t="s">
        <v>430</v>
      </c>
      <c r="N104" t="s">
        <v>186</v>
      </c>
      <c r="O104" t="s">
        <v>80</v>
      </c>
      <c r="P104" t="s">
        <v>429</v>
      </c>
      <c r="Q104" t="s"/>
      <c r="R104" t="s">
        <v>81</v>
      </c>
      <c r="S104" t="s">
        <v>431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HYPERLINK("https://38.76.27.249/savepage/tk_15422066734576075_sr_1793.html","info")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>
        <v>89</v>
      </c>
      <c r="AM104" t="s"/>
      <c r="AN104" t="s">
        <v>88</v>
      </c>
      <c r="AO104" t="s">
        <v>90</v>
      </c>
      <c r="AP104" t="n">
        <v>8</v>
      </c>
      <c r="AQ104" t="s">
        <v>91</v>
      </c>
      <c r="AR104" t="s">
        <v>210</v>
      </c>
      <c r="AS104" t="s"/>
      <c r="AT104" t="s">
        <v>93</v>
      </c>
      <c r="AU104" t="s"/>
      <c r="AV104" t="s"/>
      <c r="AW104" t="s"/>
      <c r="AX104" t="s"/>
      <c r="AY104" t="s"/>
      <c r="AZ104" t="s"/>
      <c r="BA104" t="s"/>
      <c r="BB104" t="n">
        <v>444293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429</v>
      </c>
      <c r="F105" t="s"/>
      <c r="G105" t="s">
        <v>74</v>
      </c>
      <c r="H105" t="s">
        <v>75</v>
      </c>
      <c r="I105" t="s"/>
      <c r="J105" t="s">
        <v>76</v>
      </c>
      <c r="K105" t="n">
        <v>42.24</v>
      </c>
      <c r="L105" t="s">
        <v>77</v>
      </c>
      <c r="M105" t="s">
        <v>432</v>
      </c>
      <c r="N105" t="s">
        <v>186</v>
      </c>
      <c r="O105" t="s">
        <v>80</v>
      </c>
      <c r="P105" t="s">
        <v>429</v>
      </c>
      <c r="Q105" t="s"/>
      <c r="R105" t="s">
        <v>81</v>
      </c>
      <c r="S105" t="s">
        <v>433</v>
      </c>
      <c r="T105" t="s">
        <v>83</v>
      </c>
      <c r="U105" t="s"/>
      <c r="V105" t="s">
        <v>84</v>
      </c>
      <c r="W105" t="s">
        <v>99</v>
      </c>
      <c r="X105" t="s"/>
      <c r="Y105" t="s">
        <v>86</v>
      </c>
      <c r="Z105">
        <f>HYPERLINK("https://38.76.27.249/savepage/tk_15422066734576075_sr_1793.html","info")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>
        <v>89</v>
      </c>
      <c r="AM105" t="s"/>
      <c r="AN105" t="s">
        <v>88</v>
      </c>
      <c r="AO105" t="s">
        <v>90</v>
      </c>
      <c r="AP105" t="n">
        <v>8</v>
      </c>
      <c r="AQ105" t="s">
        <v>91</v>
      </c>
      <c r="AR105" t="s">
        <v>210</v>
      </c>
      <c r="AS105" t="s"/>
      <c r="AT105" t="s">
        <v>93</v>
      </c>
      <c r="AU105" t="s"/>
      <c r="AV105" t="s"/>
      <c r="AW105" t="s"/>
      <c r="AX105" t="s"/>
      <c r="AY105" t="s"/>
      <c r="AZ105" t="s"/>
      <c r="BA105" t="s"/>
      <c r="BB105" t="n">
        <v>444293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434</v>
      </c>
      <c r="F106" t="s"/>
      <c r="G106" t="s">
        <v>74</v>
      </c>
      <c r="H106" t="s">
        <v>75</v>
      </c>
      <c r="I106" t="s"/>
      <c r="J106" t="s">
        <v>76</v>
      </c>
      <c r="K106" t="n">
        <v>81.13</v>
      </c>
      <c r="L106" t="s">
        <v>77</v>
      </c>
      <c r="M106" t="s">
        <v>435</v>
      </c>
      <c r="N106" t="s">
        <v>253</v>
      </c>
      <c r="O106" t="s">
        <v>80</v>
      </c>
      <c r="P106" t="s">
        <v>434</v>
      </c>
      <c r="Q106" t="s"/>
      <c r="R106" t="s">
        <v>81</v>
      </c>
      <c r="S106" t="s">
        <v>436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HYPERLINK("https://38.76.27.249/savepage/tk_15422067836899996_sr_1793.html","info")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>
        <v>89</v>
      </c>
      <c r="AM106" t="s"/>
      <c r="AN106" t="s">
        <v>88</v>
      </c>
      <c r="AO106" t="s">
        <v>90</v>
      </c>
      <c r="AP106" t="n">
        <v>27</v>
      </c>
      <c r="AQ106" t="s">
        <v>91</v>
      </c>
      <c r="AR106" t="s">
        <v>92</v>
      </c>
      <c r="AS106" t="s"/>
      <c r="AT106" t="s">
        <v>93</v>
      </c>
      <c r="AU106" t="s"/>
      <c r="AV106" t="s"/>
      <c r="AW106" t="s"/>
      <c r="AX106" t="s"/>
      <c r="AY106" t="s"/>
      <c r="AZ106" t="s"/>
      <c r="BA106" t="s"/>
      <c r="BB106" t="n">
        <v>96327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434</v>
      </c>
      <c r="F107" t="s"/>
      <c r="G107" t="s">
        <v>74</v>
      </c>
      <c r="H107" t="s">
        <v>75</v>
      </c>
      <c r="I107" t="s"/>
      <c r="J107" t="s">
        <v>76</v>
      </c>
      <c r="K107" t="n">
        <v>90.15000000000001</v>
      </c>
      <c r="L107" t="s">
        <v>77</v>
      </c>
      <c r="M107" t="s">
        <v>437</v>
      </c>
      <c r="N107" t="s">
        <v>253</v>
      </c>
      <c r="O107" t="s">
        <v>80</v>
      </c>
      <c r="P107" t="s">
        <v>434</v>
      </c>
      <c r="Q107" t="s"/>
      <c r="R107" t="s">
        <v>81</v>
      </c>
      <c r="S107" t="s">
        <v>438</v>
      </c>
      <c r="T107" t="s">
        <v>83</v>
      </c>
      <c r="U107" t="s"/>
      <c r="V107" t="s">
        <v>84</v>
      </c>
      <c r="W107" t="s">
        <v>99</v>
      </c>
      <c r="X107" t="s"/>
      <c r="Y107" t="s">
        <v>86</v>
      </c>
      <c r="Z107">
        <f>HYPERLINK("https://38.76.27.249/savepage/tk_15422067836899996_sr_1793.html","info")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>
        <v>89</v>
      </c>
      <c r="AM107" t="s"/>
      <c r="AN107" t="s">
        <v>88</v>
      </c>
      <c r="AO107" t="s">
        <v>90</v>
      </c>
      <c r="AP107" t="n">
        <v>27</v>
      </c>
      <c r="AQ107" t="s">
        <v>91</v>
      </c>
      <c r="AR107" t="s">
        <v>92</v>
      </c>
      <c r="AS107" t="s"/>
      <c r="AT107" t="s">
        <v>93</v>
      </c>
      <c r="AU107" t="s"/>
      <c r="AV107" t="s"/>
      <c r="AW107" t="s"/>
      <c r="AX107" t="s"/>
      <c r="AY107" t="s"/>
      <c r="AZ107" t="s"/>
      <c r="BA107" t="s"/>
      <c r="BB107" t="n">
        <v>96327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439</v>
      </c>
      <c r="F108" t="s"/>
      <c r="G108" t="s">
        <v>74</v>
      </c>
      <c r="H108" t="s">
        <v>75</v>
      </c>
      <c r="I108" t="s"/>
      <c r="J108" t="s">
        <v>76</v>
      </c>
      <c r="K108" t="n">
        <v>31.82</v>
      </c>
      <c r="L108" t="s">
        <v>77</v>
      </c>
      <c r="M108" t="s">
        <v>334</v>
      </c>
      <c r="N108" t="s">
        <v>97</v>
      </c>
      <c r="O108" t="s">
        <v>80</v>
      </c>
      <c r="P108" t="s">
        <v>439</v>
      </c>
      <c r="Q108" t="s"/>
      <c r="R108" t="s">
        <v>81</v>
      </c>
      <c r="S108" t="s">
        <v>440</v>
      </c>
      <c r="T108" t="s">
        <v>83</v>
      </c>
      <c r="U108" t="s"/>
      <c r="V108" t="s">
        <v>84</v>
      </c>
      <c r="W108" t="s">
        <v>99</v>
      </c>
      <c r="X108" t="s"/>
      <c r="Y108" t="s">
        <v>86</v>
      </c>
      <c r="Z108">
        <f>HYPERLINK("https://38.76.27.249/savepage/tk_15422092640354495_sr_1793.html","info")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>
        <v>89</v>
      </c>
      <c r="AM108" t="s"/>
      <c r="AN108" t="s">
        <v>88</v>
      </c>
      <c r="AO108" t="s">
        <v>90</v>
      </c>
      <c r="AP108" t="n">
        <v>470</v>
      </c>
      <c r="AQ108" t="s">
        <v>91</v>
      </c>
      <c r="AR108" t="s">
        <v>92</v>
      </c>
      <c r="AS108" t="s"/>
      <c r="AT108" t="s">
        <v>93</v>
      </c>
      <c r="AU108" t="s"/>
      <c r="AV108" t="s"/>
      <c r="AW108" t="s"/>
      <c r="AX108" t="s"/>
      <c r="AY108" t="s"/>
      <c r="AZ108" t="s"/>
      <c r="BA108" t="s"/>
      <c r="BB108" t="n">
        <v>1124004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441</v>
      </c>
      <c r="F109" t="s"/>
      <c r="G109" t="s">
        <v>74</v>
      </c>
      <c r="H109" t="s">
        <v>75</v>
      </c>
      <c r="I109" t="s"/>
      <c r="J109" t="s">
        <v>76</v>
      </c>
      <c r="K109" t="n">
        <v>38.67</v>
      </c>
      <c r="L109" t="s">
        <v>77</v>
      </c>
      <c r="M109" t="s">
        <v>442</v>
      </c>
      <c r="N109" t="s">
        <v>124</v>
      </c>
      <c r="O109" t="s">
        <v>80</v>
      </c>
      <c r="P109" t="s">
        <v>441</v>
      </c>
      <c r="Q109" t="s"/>
      <c r="R109" t="s">
        <v>81</v>
      </c>
      <c r="S109" t="s">
        <v>443</v>
      </c>
      <c r="T109" t="s">
        <v>83</v>
      </c>
      <c r="U109" t="s"/>
      <c r="V109" t="s">
        <v>84</v>
      </c>
      <c r="W109" t="s">
        <v>99</v>
      </c>
      <c r="X109" t="s"/>
      <c r="Y109" t="s">
        <v>86</v>
      </c>
      <c r="Z109">
        <f>HYPERLINK("https://38.76.27.249/savepage/tk_15422078648580945_sr_1793.html","info")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>
        <v>89</v>
      </c>
      <c r="AM109" t="s"/>
      <c r="AN109" t="s">
        <v>88</v>
      </c>
      <c r="AO109" t="s">
        <v>90</v>
      </c>
      <c r="AP109" t="n">
        <v>211</v>
      </c>
      <c r="AQ109" t="s">
        <v>91</v>
      </c>
      <c r="AR109" t="s">
        <v>92</v>
      </c>
      <c r="AS109" t="s"/>
      <c r="AT109" t="s">
        <v>93</v>
      </c>
      <c r="AU109" t="s"/>
      <c r="AV109" t="s"/>
      <c r="AW109" t="s"/>
      <c r="AX109" t="s"/>
      <c r="AY109" t="s"/>
      <c r="AZ109" t="s"/>
      <c r="BA109" t="s"/>
      <c r="BB109" t="n">
        <v>1076690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444</v>
      </c>
      <c r="F110" t="s"/>
      <c r="G110" t="s">
        <v>74</v>
      </c>
      <c r="H110" t="s">
        <v>75</v>
      </c>
      <c r="I110" t="s"/>
      <c r="J110" t="s">
        <v>76</v>
      </c>
      <c r="K110" t="n">
        <v>4386.36</v>
      </c>
      <c r="L110" t="s">
        <v>77</v>
      </c>
      <c r="M110" t="s">
        <v>445</v>
      </c>
      <c r="N110" t="s">
        <v>446</v>
      </c>
      <c r="O110" t="s">
        <v>80</v>
      </c>
      <c r="P110" t="s">
        <v>444</v>
      </c>
      <c r="Q110" t="s"/>
      <c r="R110" t="s">
        <v>81</v>
      </c>
      <c r="S110" t="s">
        <v>447</v>
      </c>
      <c r="T110" t="s">
        <v>83</v>
      </c>
      <c r="U110" t="s"/>
      <c r="V110" t="s">
        <v>84</v>
      </c>
      <c r="W110" t="s">
        <v>99</v>
      </c>
      <c r="X110" t="s"/>
      <c r="Y110" t="s">
        <v>86</v>
      </c>
      <c r="Z110">
        <f>HYPERLINK("https://38.76.27.249/savepage/tk_15422069417416964_sr_1793.html","info")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>
        <v>89</v>
      </c>
      <c r="AM110" t="s"/>
      <c r="AN110" t="s">
        <v>88</v>
      </c>
      <c r="AO110" t="s">
        <v>90</v>
      </c>
      <c r="AP110" t="n">
        <v>51</v>
      </c>
      <c r="AQ110" t="s">
        <v>91</v>
      </c>
      <c r="AR110" t="s">
        <v>92</v>
      </c>
      <c r="AS110" t="s"/>
      <c r="AT110" t="s">
        <v>93</v>
      </c>
      <c r="AU110" t="s"/>
      <c r="AV110" t="s"/>
      <c r="AW110" t="s"/>
      <c r="AX110" t="s"/>
      <c r="AY110" t="s"/>
      <c r="AZ110" t="s"/>
      <c r="BA110" t="s"/>
      <c r="BB110" t="n">
        <v>1128612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448</v>
      </c>
      <c r="F111" t="s"/>
      <c r="G111" t="s">
        <v>74</v>
      </c>
      <c r="H111" t="s">
        <v>75</v>
      </c>
      <c r="I111" t="s"/>
      <c r="J111" t="s">
        <v>76</v>
      </c>
      <c r="K111" t="n">
        <v>23.33</v>
      </c>
      <c r="L111" t="s">
        <v>77</v>
      </c>
      <c r="M111" t="s">
        <v>156</v>
      </c>
      <c r="N111" t="s">
        <v>410</v>
      </c>
      <c r="O111" t="s">
        <v>80</v>
      </c>
      <c r="P111" t="s">
        <v>448</v>
      </c>
      <c r="Q111" t="s"/>
      <c r="R111" t="s">
        <v>81</v>
      </c>
      <c r="S111" t="s">
        <v>158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HYPERLINK("https://38.76.27.249/savepage/tk_15422087421498845_sr_1793.html","info")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>
        <v>89</v>
      </c>
      <c r="AM111" t="s"/>
      <c r="AN111" t="s">
        <v>88</v>
      </c>
      <c r="AO111" t="s">
        <v>90</v>
      </c>
      <c r="AP111" t="n">
        <v>368</v>
      </c>
      <c r="AQ111" t="s">
        <v>91</v>
      </c>
      <c r="AR111" t="s">
        <v>92</v>
      </c>
      <c r="AS111" t="s"/>
      <c r="AT111" t="s">
        <v>93</v>
      </c>
      <c r="AU111" t="s"/>
      <c r="AV111" t="s"/>
      <c r="AW111" t="s"/>
      <c r="AX111" t="s"/>
      <c r="AY111" t="s"/>
      <c r="AZ111" t="s"/>
      <c r="BA111" t="s"/>
      <c r="BB111" t="n">
        <v>4642293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449</v>
      </c>
      <c r="F112" t="s"/>
      <c r="G112" t="s">
        <v>74</v>
      </c>
      <c r="H112" t="s">
        <v>75</v>
      </c>
      <c r="I112" t="s"/>
      <c r="J112" t="s">
        <v>76</v>
      </c>
      <c r="K112" t="n">
        <v>63.63</v>
      </c>
      <c r="L112" t="s">
        <v>77</v>
      </c>
      <c r="M112" t="s">
        <v>450</v>
      </c>
      <c r="N112" t="s">
        <v>451</v>
      </c>
      <c r="O112" t="s">
        <v>80</v>
      </c>
      <c r="P112" t="s">
        <v>449</v>
      </c>
      <c r="Q112" t="s"/>
      <c r="R112" t="s">
        <v>81</v>
      </c>
      <c r="S112" t="s">
        <v>452</v>
      </c>
      <c r="T112" t="s">
        <v>83</v>
      </c>
      <c r="U112" t="s"/>
      <c r="V112" t="s">
        <v>84</v>
      </c>
      <c r="W112" t="s">
        <v>99</v>
      </c>
      <c r="X112" t="s"/>
      <c r="Y112" t="s">
        <v>86</v>
      </c>
      <c r="Z112">
        <f>HYPERLINK("https://38.76.27.249/savepage/tk_1542206960484722_sr_1793.html","info")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>
        <v>89</v>
      </c>
      <c r="AM112" t="s"/>
      <c r="AN112" t="s">
        <v>88</v>
      </c>
      <c r="AO112" t="s">
        <v>90</v>
      </c>
      <c r="AP112" t="n">
        <v>54</v>
      </c>
      <c r="AQ112" t="s">
        <v>91</v>
      </c>
      <c r="AR112" t="s">
        <v>92</v>
      </c>
      <c r="AS112" t="s"/>
      <c r="AT112" t="s">
        <v>93</v>
      </c>
      <c r="AU112" t="s"/>
      <c r="AV112" t="s"/>
      <c r="AW112" t="s"/>
      <c r="AX112" t="s"/>
      <c r="AY112" t="s"/>
      <c r="AZ112" t="s"/>
      <c r="BA112" t="s"/>
      <c r="BB112" t="n">
        <v>544363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449</v>
      </c>
      <c r="F113" t="s"/>
      <c r="G113" t="s">
        <v>74</v>
      </c>
      <c r="H113" t="s">
        <v>75</v>
      </c>
      <c r="I113" t="s"/>
      <c r="J113" t="s">
        <v>76</v>
      </c>
      <c r="K113" t="n">
        <v>82.58</v>
      </c>
      <c r="L113" t="s">
        <v>77</v>
      </c>
      <c r="M113" t="s">
        <v>453</v>
      </c>
      <c r="N113" t="s">
        <v>451</v>
      </c>
      <c r="O113" t="s">
        <v>80</v>
      </c>
      <c r="P113" t="s">
        <v>449</v>
      </c>
      <c r="Q113" t="s"/>
      <c r="R113" t="s">
        <v>81</v>
      </c>
      <c r="S113" t="s">
        <v>454</v>
      </c>
      <c r="T113" t="s">
        <v>83</v>
      </c>
      <c r="U113" t="s"/>
      <c r="V113" t="s">
        <v>84</v>
      </c>
      <c r="W113" t="s">
        <v>99</v>
      </c>
      <c r="X113" t="s"/>
      <c r="Y113" t="s">
        <v>86</v>
      </c>
      <c r="Z113">
        <f>HYPERLINK("https://38.76.27.249/savepage/tk_1542206960484722_sr_1793.html","info")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>
        <v>89</v>
      </c>
      <c r="AM113" t="s"/>
      <c r="AN113" t="s">
        <v>133</v>
      </c>
      <c r="AO113" t="s">
        <v>455</v>
      </c>
      <c r="AP113" t="n">
        <v>54</v>
      </c>
      <c r="AQ113" t="s">
        <v>91</v>
      </c>
      <c r="AR113" t="s">
        <v>71</v>
      </c>
      <c r="AS113" t="s"/>
      <c r="AT113" t="s">
        <v>93</v>
      </c>
      <c r="AU113" t="s"/>
      <c r="AV113" t="s"/>
      <c r="AW113" t="s"/>
      <c r="AX113" t="s"/>
      <c r="AY113" t="s"/>
      <c r="AZ113" t="s"/>
      <c r="BA113" t="s"/>
      <c r="BB113" t="n">
        <v>544363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456</v>
      </c>
      <c r="F114" t="s"/>
      <c r="G114" t="s">
        <v>74</v>
      </c>
      <c r="H114" t="s">
        <v>75</v>
      </c>
      <c r="I114" t="s"/>
      <c r="J114" t="s">
        <v>76</v>
      </c>
      <c r="K114" t="n">
        <v>25.33</v>
      </c>
      <c r="L114" t="s">
        <v>77</v>
      </c>
      <c r="M114" t="s">
        <v>78</v>
      </c>
      <c r="N114" t="s">
        <v>390</v>
      </c>
      <c r="O114" t="s">
        <v>80</v>
      </c>
      <c r="P114" t="s">
        <v>456</v>
      </c>
      <c r="Q114" t="s"/>
      <c r="R114" t="s">
        <v>81</v>
      </c>
      <c r="S114" t="s">
        <v>457</v>
      </c>
      <c r="T114" t="s">
        <v>83</v>
      </c>
      <c r="U114" t="s"/>
      <c r="V114" t="s">
        <v>84</v>
      </c>
      <c r="W114" t="s">
        <v>99</v>
      </c>
      <c r="X114" t="s"/>
      <c r="Y114" t="s">
        <v>86</v>
      </c>
      <c r="Z114">
        <f>HYPERLINK("https://38.76.27.249/savepage/tk_15422096519941626_sr_1793.html","info")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>
        <v>89</v>
      </c>
      <c r="AM114" t="s"/>
      <c r="AN114" t="s">
        <v>88</v>
      </c>
      <c r="AO114" t="s">
        <v>90</v>
      </c>
      <c r="AP114" t="n">
        <v>536</v>
      </c>
      <c r="AQ114" t="s">
        <v>91</v>
      </c>
      <c r="AR114" t="s">
        <v>92</v>
      </c>
      <c r="AS114" t="s"/>
      <c r="AT114" t="s">
        <v>93</v>
      </c>
      <c r="AU114" t="s"/>
      <c r="AV114" t="s"/>
      <c r="AW114" t="s"/>
      <c r="AX114" t="s"/>
      <c r="AY114" t="s"/>
      <c r="AZ114" t="s"/>
      <c r="BA114" t="s"/>
      <c r="BB114" t="n">
        <v>5169827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458</v>
      </c>
      <c r="F115" t="s"/>
      <c r="G115" t="s">
        <v>74</v>
      </c>
      <c r="H115" t="s">
        <v>75</v>
      </c>
      <c r="I115" t="s"/>
      <c r="J115" t="s">
        <v>76</v>
      </c>
      <c r="K115" t="n">
        <v>20.23</v>
      </c>
      <c r="L115" t="s">
        <v>77</v>
      </c>
      <c r="M115" t="s">
        <v>459</v>
      </c>
      <c r="N115" t="s">
        <v>460</v>
      </c>
      <c r="O115" t="s">
        <v>80</v>
      </c>
      <c r="P115" t="s">
        <v>458</v>
      </c>
      <c r="Q115" t="s"/>
      <c r="R115" t="s">
        <v>81</v>
      </c>
      <c r="S115" t="s">
        <v>461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HYPERLINK("https://38.76.27.249/savepage/tk_15422075969212382_sr_1793.html","info")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>
        <v>89</v>
      </c>
      <c r="AM115" t="s"/>
      <c r="AN115" t="s">
        <v>88</v>
      </c>
      <c r="AO115" t="s">
        <v>90</v>
      </c>
      <c r="AP115" t="n">
        <v>164</v>
      </c>
      <c r="AQ115" t="s">
        <v>91</v>
      </c>
      <c r="AR115" t="s">
        <v>92</v>
      </c>
      <c r="AS115" t="s"/>
      <c r="AT115" t="s">
        <v>93</v>
      </c>
      <c r="AU115" t="s"/>
      <c r="AV115" t="s"/>
      <c r="AW115" t="s"/>
      <c r="AX115" t="s"/>
      <c r="AY115" t="s"/>
      <c r="AZ115" t="s"/>
      <c r="BA115" t="s"/>
      <c r="BB115" t="n">
        <v>3332161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462</v>
      </c>
      <c r="F116" t="s"/>
      <c r="G116" t="s">
        <v>74</v>
      </c>
      <c r="H116" t="s">
        <v>75</v>
      </c>
      <c r="I116" t="s"/>
      <c r="J116" t="s">
        <v>76</v>
      </c>
      <c r="K116" t="n">
        <v>46.52</v>
      </c>
      <c r="L116" t="s">
        <v>77</v>
      </c>
      <c r="M116" t="s">
        <v>463</v>
      </c>
      <c r="N116" t="s">
        <v>464</v>
      </c>
      <c r="O116" t="s">
        <v>80</v>
      </c>
      <c r="P116" t="s">
        <v>462</v>
      </c>
      <c r="Q116" t="s"/>
      <c r="R116" t="s">
        <v>81</v>
      </c>
      <c r="S116" t="s">
        <v>465</v>
      </c>
      <c r="T116" t="s">
        <v>83</v>
      </c>
      <c r="U116" t="s"/>
      <c r="V116" t="s">
        <v>84</v>
      </c>
      <c r="W116" t="s">
        <v>99</v>
      </c>
      <c r="X116" t="s"/>
      <c r="Y116" t="s">
        <v>86</v>
      </c>
      <c r="Z116">
        <f>HYPERLINK("https://38.76.27.249/savepage/tk_15422074797280126_sr_1793.html","info")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>
        <v>89</v>
      </c>
      <c r="AM116" t="s"/>
      <c r="AN116" t="s">
        <v>133</v>
      </c>
      <c r="AO116" t="s">
        <v>466</v>
      </c>
      <c r="AP116" t="n">
        <v>144</v>
      </c>
      <c r="AQ116" t="s">
        <v>91</v>
      </c>
      <c r="AR116" t="s">
        <v>71</v>
      </c>
      <c r="AS116" t="s"/>
      <c r="AT116" t="s">
        <v>93</v>
      </c>
      <c r="AU116" t="s"/>
      <c r="AV116" t="s"/>
      <c r="AW116" t="s"/>
      <c r="AX116" t="s"/>
      <c r="AY116" t="s"/>
      <c r="AZ116" t="s"/>
      <c r="BA116" t="s"/>
      <c r="BB116" t="n">
        <v>488762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462</v>
      </c>
      <c r="F117" t="s"/>
      <c r="G117" t="s">
        <v>74</v>
      </c>
      <c r="H117" t="s">
        <v>75</v>
      </c>
      <c r="I117" t="s"/>
      <c r="J117" t="s">
        <v>76</v>
      </c>
      <c r="K117" t="n">
        <v>58.32</v>
      </c>
      <c r="L117" t="s">
        <v>77</v>
      </c>
      <c r="M117" t="s">
        <v>467</v>
      </c>
      <c r="N117" t="s">
        <v>464</v>
      </c>
      <c r="O117" t="s">
        <v>80</v>
      </c>
      <c r="P117" t="s">
        <v>462</v>
      </c>
      <c r="Q117" t="s"/>
      <c r="R117" t="s">
        <v>81</v>
      </c>
      <c r="S117" t="s">
        <v>468</v>
      </c>
      <c r="T117" t="s">
        <v>83</v>
      </c>
      <c r="U117" t="s"/>
      <c r="V117" t="s">
        <v>84</v>
      </c>
      <c r="W117" t="s">
        <v>99</v>
      </c>
      <c r="X117" t="s"/>
      <c r="Y117" t="s">
        <v>86</v>
      </c>
      <c r="Z117">
        <f>HYPERLINK("https://38.76.27.249/savepage/tk_15422074797280126_sr_1793.html","info")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>
        <v>89</v>
      </c>
      <c r="AM117" t="s"/>
      <c r="AN117" t="s">
        <v>133</v>
      </c>
      <c r="AO117" t="s">
        <v>215</v>
      </c>
      <c r="AP117" t="n">
        <v>144</v>
      </c>
      <c r="AQ117" t="s">
        <v>91</v>
      </c>
      <c r="AR117" t="s">
        <v>92</v>
      </c>
      <c r="AS117" t="s"/>
      <c r="AT117" t="s">
        <v>93</v>
      </c>
      <c r="AU117" t="s"/>
      <c r="AV117" t="s"/>
      <c r="AW117" t="s"/>
      <c r="AX117" t="s"/>
      <c r="AY117" t="s"/>
      <c r="AZ117" t="s"/>
      <c r="BA117" t="s"/>
      <c r="BB117" t="n">
        <v>488762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469</v>
      </c>
      <c r="F118" t="s"/>
      <c r="G118" t="s">
        <v>74</v>
      </c>
      <c r="H118" t="s">
        <v>75</v>
      </c>
      <c r="I118" t="s"/>
      <c r="J118" t="s">
        <v>76</v>
      </c>
      <c r="K118" t="n">
        <v>33.94</v>
      </c>
      <c r="L118" t="s">
        <v>77</v>
      </c>
      <c r="M118" t="s">
        <v>470</v>
      </c>
      <c r="N118" t="s">
        <v>471</v>
      </c>
      <c r="O118" t="s">
        <v>80</v>
      </c>
      <c r="P118" t="s">
        <v>469</v>
      </c>
      <c r="Q118" t="s"/>
      <c r="R118" t="s">
        <v>81</v>
      </c>
      <c r="S118" t="s">
        <v>472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HYPERLINK("https://38.76.27.249/savepage/tk_15422092500566683_sr_1793.html","info")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>
        <v>89</v>
      </c>
      <c r="AM118" t="s"/>
      <c r="AN118" t="s">
        <v>88</v>
      </c>
      <c r="AO118" t="s">
        <v>90</v>
      </c>
      <c r="AP118" t="n">
        <v>467</v>
      </c>
      <c r="AQ118" t="s">
        <v>91</v>
      </c>
      <c r="AR118" t="s">
        <v>92</v>
      </c>
      <c r="AS118" t="s"/>
      <c r="AT118" t="s">
        <v>93</v>
      </c>
      <c r="AU118" t="s"/>
      <c r="AV118" t="s"/>
      <c r="AW118" t="s"/>
      <c r="AX118" t="s"/>
      <c r="AY118" t="s"/>
      <c r="AZ118" t="s"/>
      <c r="BA118" t="s"/>
      <c r="BB118" t="n">
        <v>1649928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473</v>
      </c>
      <c r="F119" t="s"/>
      <c r="G119" t="s">
        <v>74</v>
      </c>
      <c r="H119" t="s">
        <v>75</v>
      </c>
      <c r="I119" t="s"/>
      <c r="J119" t="s">
        <v>76</v>
      </c>
      <c r="K119" t="n">
        <v>31.52</v>
      </c>
      <c r="L119" t="s">
        <v>77</v>
      </c>
      <c r="M119" t="s">
        <v>109</v>
      </c>
      <c r="N119" t="s">
        <v>102</v>
      </c>
      <c r="O119" t="s">
        <v>80</v>
      </c>
      <c r="P119" t="s">
        <v>473</v>
      </c>
      <c r="Q119" t="s"/>
      <c r="R119" t="s">
        <v>81</v>
      </c>
      <c r="S119" t="s">
        <v>474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HYPERLINK("https://38.76.27.249/savepage/tk_15422096566532547_sr_1793.html","info")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>
        <v>89</v>
      </c>
      <c r="AM119" t="s"/>
      <c r="AN119" t="s">
        <v>88</v>
      </c>
      <c r="AO119" t="s">
        <v>90</v>
      </c>
      <c r="AP119" t="n">
        <v>537</v>
      </c>
      <c r="AQ119" t="s">
        <v>91</v>
      </c>
      <c r="AR119" t="s">
        <v>92</v>
      </c>
      <c r="AS119" t="s"/>
      <c r="AT119" t="s">
        <v>93</v>
      </c>
      <c r="AU119" t="s"/>
      <c r="AV119" t="s"/>
      <c r="AW119" t="s"/>
      <c r="AX119" t="s"/>
      <c r="AY119" t="s"/>
      <c r="AZ119" t="s"/>
      <c r="BA119" t="s"/>
      <c r="BB119" t="n">
        <v>5878788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475</v>
      </c>
      <c r="F120" t="s"/>
      <c r="G120" t="s">
        <v>74</v>
      </c>
      <c r="H120" t="s">
        <v>75</v>
      </c>
      <c r="I120" t="s"/>
      <c r="J120" t="s">
        <v>76</v>
      </c>
      <c r="K120" t="n">
        <v>35.33</v>
      </c>
      <c r="L120" t="s">
        <v>77</v>
      </c>
      <c r="M120" t="s">
        <v>476</v>
      </c>
      <c r="N120" t="s">
        <v>213</v>
      </c>
      <c r="O120" t="s">
        <v>80</v>
      </c>
      <c r="P120" t="s">
        <v>475</v>
      </c>
      <c r="Q120" t="s"/>
      <c r="R120" t="s">
        <v>477</v>
      </c>
      <c r="S120" t="s">
        <v>478</v>
      </c>
      <c r="T120" t="s">
        <v>83</v>
      </c>
      <c r="U120" t="s"/>
      <c r="V120" t="s">
        <v>84</v>
      </c>
      <c r="W120" t="s">
        <v>99</v>
      </c>
      <c r="X120" t="s"/>
      <c r="Y120" t="s">
        <v>86</v>
      </c>
      <c r="Z120">
        <f>HYPERLINK("https://38.76.27.249/savepage/tk_15422067087791376_sr_1793.html","info")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>
        <v>89</v>
      </c>
      <c r="AM120" t="s"/>
      <c r="AN120" t="s">
        <v>133</v>
      </c>
      <c r="AO120" t="s">
        <v>479</v>
      </c>
      <c r="AP120" t="n">
        <v>14</v>
      </c>
      <c r="AQ120" t="s">
        <v>91</v>
      </c>
      <c r="AR120" t="s">
        <v>71</v>
      </c>
      <c r="AS120" t="s"/>
      <c r="AT120" t="s">
        <v>93</v>
      </c>
      <c r="AU120" t="s"/>
      <c r="AV120" t="s"/>
      <c r="AW120" t="s"/>
      <c r="AX120" t="s"/>
      <c r="AY120" t="s"/>
      <c r="AZ120" t="s"/>
      <c r="BA120" t="s"/>
      <c r="BB120" t="n">
        <v>393537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475</v>
      </c>
      <c r="F121" t="s"/>
      <c r="G121" t="s">
        <v>74</v>
      </c>
      <c r="H121" t="s">
        <v>75</v>
      </c>
      <c r="I121" t="s"/>
      <c r="J121" t="s">
        <v>76</v>
      </c>
      <c r="K121" t="n">
        <v>42.04</v>
      </c>
      <c r="L121" t="s">
        <v>77</v>
      </c>
      <c r="M121" t="s">
        <v>480</v>
      </c>
      <c r="N121" t="s">
        <v>213</v>
      </c>
      <c r="O121" t="s">
        <v>80</v>
      </c>
      <c r="P121" t="s">
        <v>475</v>
      </c>
      <c r="Q121" t="s"/>
      <c r="R121" t="s">
        <v>477</v>
      </c>
      <c r="S121" t="s">
        <v>481</v>
      </c>
      <c r="T121" t="s">
        <v>83</v>
      </c>
      <c r="U121" t="s"/>
      <c r="V121" t="s">
        <v>84</v>
      </c>
      <c r="W121" t="s">
        <v>99</v>
      </c>
      <c r="X121" t="s"/>
      <c r="Y121" t="s">
        <v>86</v>
      </c>
      <c r="Z121">
        <f>HYPERLINK("https://38.76.27.249/savepage/tk_15422067087791376_sr_1793.html","info")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>
        <v>89</v>
      </c>
      <c r="AM121" t="s"/>
      <c r="AN121" t="s">
        <v>88</v>
      </c>
      <c r="AO121" t="s">
        <v>90</v>
      </c>
      <c r="AP121" t="n">
        <v>14</v>
      </c>
      <c r="AQ121" t="s">
        <v>91</v>
      </c>
      <c r="AR121" t="s">
        <v>92</v>
      </c>
      <c r="AS121" t="s"/>
      <c r="AT121" t="s">
        <v>93</v>
      </c>
      <c r="AU121" t="s"/>
      <c r="AV121" t="s"/>
      <c r="AW121" t="s"/>
      <c r="AX121" t="s"/>
      <c r="AY121" t="s"/>
      <c r="AZ121" t="s"/>
      <c r="BA121" t="s"/>
      <c r="BB121" t="n">
        <v>393537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482</v>
      </c>
      <c r="F122" t="s"/>
      <c r="G122" t="s">
        <v>74</v>
      </c>
      <c r="H122" t="s">
        <v>75</v>
      </c>
      <c r="I122" t="s"/>
      <c r="J122" t="s">
        <v>76</v>
      </c>
      <c r="K122" t="n">
        <v>28.62</v>
      </c>
      <c r="L122" t="s">
        <v>77</v>
      </c>
      <c r="M122" t="s">
        <v>483</v>
      </c>
      <c r="N122" t="s">
        <v>97</v>
      </c>
      <c r="O122" t="s">
        <v>80</v>
      </c>
      <c r="P122" t="s">
        <v>482</v>
      </c>
      <c r="Q122" t="s"/>
      <c r="R122" t="s">
        <v>81</v>
      </c>
      <c r="S122" t="s">
        <v>484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HYPERLINK("https://38.76.27.249/savepage/tk_15422097034597225_sr_1793.html","info")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>
        <v>89</v>
      </c>
      <c r="AM122" t="s"/>
      <c r="AN122" t="s">
        <v>88</v>
      </c>
      <c r="AO122" t="s">
        <v>90</v>
      </c>
      <c r="AP122" t="n">
        <v>546</v>
      </c>
      <c r="AQ122" t="s">
        <v>91</v>
      </c>
      <c r="AR122" t="s">
        <v>92</v>
      </c>
      <c r="AS122" t="s"/>
      <c r="AT122" t="s">
        <v>93</v>
      </c>
      <c r="AU122" t="s"/>
      <c r="AV122" t="s"/>
      <c r="AW122" t="s"/>
      <c r="AX122" t="s"/>
      <c r="AY122" t="s"/>
      <c r="AZ122" t="s"/>
      <c r="BA122" t="s"/>
      <c r="BB122" t="n">
        <v>2094267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482</v>
      </c>
      <c r="F123" t="s"/>
      <c r="G123" t="s">
        <v>74</v>
      </c>
      <c r="H123" t="s">
        <v>75</v>
      </c>
      <c r="I123" t="s"/>
      <c r="J123" t="s">
        <v>76</v>
      </c>
      <c r="K123" t="n">
        <v>31.49</v>
      </c>
      <c r="L123" t="s">
        <v>77</v>
      </c>
      <c r="M123" t="s">
        <v>485</v>
      </c>
      <c r="N123" t="s">
        <v>97</v>
      </c>
      <c r="O123" t="s">
        <v>80</v>
      </c>
      <c r="P123" t="s">
        <v>482</v>
      </c>
      <c r="Q123" t="s"/>
      <c r="R123" t="s">
        <v>81</v>
      </c>
      <c r="S123" t="s">
        <v>486</v>
      </c>
      <c r="T123" t="s">
        <v>83</v>
      </c>
      <c r="U123" t="s"/>
      <c r="V123" t="s">
        <v>84</v>
      </c>
      <c r="W123" t="s">
        <v>99</v>
      </c>
      <c r="X123" t="s"/>
      <c r="Y123" t="s">
        <v>86</v>
      </c>
      <c r="Z123">
        <f>HYPERLINK("https://38.76.27.249/savepage/tk_15422097034597225_sr_1793.html","info")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>
        <v>89</v>
      </c>
      <c r="AM123" t="s"/>
      <c r="AN123" t="s">
        <v>88</v>
      </c>
      <c r="AO123" t="s">
        <v>90</v>
      </c>
      <c r="AP123" t="n">
        <v>546</v>
      </c>
      <c r="AQ123" t="s">
        <v>91</v>
      </c>
      <c r="AR123" t="s">
        <v>92</v>
      </c>
      <c r="AS123" t="s"/>
      <c r="AT123" t="s">
        <v>93</v>
      </c>
      <c r="AU123" t="s"/>
      <c r="AV123" t="s"/>
      <c r="AW123" t="s"/>
      <c r="AX123" t="s"/>
      <c r="AY123" t="s"/>
      <c r="AZ123" t="s"/>
      <c r="BA123" t="s"/>
      <c r="BB123" t="n">
        <v>2094267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487</v>
      </c>
      <c r="F124" t="s"/>
      <c r="G124" t="s">
        <v>74</v>
      </c>
      <c r="H124" t="s">
        <v>75</v>
      </c>
      <c r="I124" t="s"/>
      <c r="J124" t="s">
        <v>76</v>
      </c>
      <c r="K124" t="n">
        <v>42.95</v>
      </c>
      <c r="L124" t="s">
        <v>77</v>
      </c>
      <c r="M124" t="s">
        <v>488</v>
      </c>
      <c r="N124" t="s">
        <v>451</v>
      </c>
      <c r="O124" t="s">
        <v>80</v>
      </c>
      <c r="P124" t="s">
        <v>487</v>
      </c>
      <c r="Q124" t="s"/>
      <c r="R124" t="s">
        <v>81</v>
      </c>
      <c r="S124" t="s">
        <v>489</v>
      </c>
      <c r="T124" t="s">
        <v>83</v>
      </c>
      <c r="U124" t="s"/>
      <c r="V124" t="s">
        <v>84</v>
      </c>
      <c r="W124" t="s">
        <v>99</v>
      </c>
      <c r="X124" t="s"/>
      <c r="Y124" t="s">
        <v>86</v>
      </c>
      <c r="Z124">
        <f>HYPERLINK("https://38.76.27.249/savepage/tk_15422094808392591_sr_1793.html","info")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>
        <v>89</v>
      </c>
      <c r="AM124" t="s"/>
      <c r="AN124" t="s">
        <v>88</v>
      </c>
      <c r="AO124" t="s">
        <v>90</v>
      </c>
      <c r="AP124" t="n">
        <v>506</v>
      </c>
      <c r="AQ124" t="s">
        <v>91</v>
      </c>
      <c r="AR124" t="s">
        <v>92</v>
      </c>
      <c r="AS124" t="s"/>
      <c r="AT124" t="s">
        <v>93</v>
      </c>
      <c r="AU124" t="s"/>
      <c r="AV124" t="s"/>
      <c r="AW124" t="s"/>
      <c r="AX124" t="s"/>
      <c r="AY124" t="s"/>
      <c r="AZ124" t="s"/>
      <c r="BA124" t="s"/>
      <c r="BB124" t="n">
        <v>1020732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490</v>
      </c>
      <c r="F125" t="s"/>
      <c r="G125" t="s">
        <v>74</v>
      </c>
      <c r="H125" t="s">
        <v>75</v>
      </c>
      <c r="I125" t="s"/>
      <c r="J125" t="s">
        <v>76</v>
      </c>
      <c r="K125" t="n">
        <v>46.49</v>
      </c>
      <c r="L125" t="s">
        <v>77</v>
      </c>
      <c r="M125" t="s">
        <v>463</v>
      </c>
      <c r="N125" t="s">
        <v>146</v>
      </c>
      <c r="O125" t="s">
        <v>80</v>
      </c>
      <c r="P125" t="s">
        <v>490</v>
      </c>
      <c r="Q125" t="s"/>
      <c r="R125" t="s">
        <v>81</v>
      </c>
      <c r="S125" t="s">
        <v>491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HYPERLINK("https://38.76.27.249/savepage/tk_15422068811362755_sr_1793.html","info")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>
        <v>89</v>
      </c>
      <c r="AM125" t="s"/>
      <c r="AN125" t="s">
        <v>133</v>
      </c>
      <c r="AO125" t="s">
        <v>492</v>
      </c>
      <c r="AP125" t="n">
        <v>45</v>
      </c>
      <c r="AQ125" t="s">
        <v>91</v>
      </c>
      <c r="AR125" t="s">
        <v>71</v>
      </c>
      <c r="AS125" t="s"/>
      <c r="AT125" t="s">
        <v>93</v>
      </c>
      <c r="AU125" t="s"/>
      <c r="AV125" t="s"/>
      <c r="AW125" t="s"/>
      <c r="AX125" t="s"/>
      <c r="AY125" t="s"/>
      <c r="AZ125" t="s"/>
      <c r="BA125" t="s"/>
      <c r="BB125" t="n">
        <v>96983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493</v>
      </c>
      <c r="F126" t="s"/>
      <c r="G126" t="s">
        <v>74</v>
      </c>
      <c r="H126" t="s">
        <v>75</v>
      </c>
      <c r="I126" t="s"/>
      <c r="J126" t="s">
        <v>76</v>
      </c>
      <c r="K126" t="n">
        <v>22.82</v>
      </c>
      <c r="L126" t="s">
        <v>77</v>
      </c>
      <c r="M126" t="s">
        <v>205</v>
      </c>
      <c r="N126" t="s">
        <v>494</v>
      </c>
      <c r="O126" t="s">
        <v>80</v>
      </c>
      <c r="P126" t="s">
        <v>493</v>
      </c>
      <c r="Q126" t="s"/>
      <c r="R126" t="s">
        <v>81</v>
      </c>
      <c r="S126" t="s">
        <v>495</v>
      </c>
      <c r="T126" t="s">
        <v>83</v>
      </c>
      <c r="U126" t="s"/>
      <c r="V126" t="s">
        <v>84</v>
      </c>
      <c r="W126" t="s">
        <v>99</v>
      </c>
      <c r="X126" t="s"/>
      <c r="Y126" t="s">
        <v>86</v>
      </c>
      <c r="Z126">
        <f>HYPERLINK("https://38.76.27.249/savepage/tk_15422098285706966_sr_1793.html","info")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>
        <v>89</v>
      </c>
      <c r="AM126" t="s"/>
      <c r="AN126" t="s">
        <v>88</v>
      </c>
      <c r="AO126" t="s">
        <v>90</v>
      </c>
      <c r="AP126" t="n">
        <v>570</v>
      </c>
      <c r="AQ126" t="s">
        <v>91</v>
      </c>
      <c r="AR126" t="s">
        <v>92</v>
      </c>
      <c r="AS126" t="s"/>
      <c r="AT126" t="s">
        <v>93</v>
      </c>
      <c r="AU126" t="s"/>
      <c r="AV126" t="s"/>
      <c r="AW126" t="s"/>
      <c r="AX126" t="s"/>
      <c r="AY126" t="s"/>
      <c r="AZ126" t="s"/>
      <c r="BA126" t="s"/>
      <c r="BB126" t="n">
        <v>5041879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496</v>
      </c>
      <c r="F127" t="s"/>
      <c r="G127" t="s">
        <v>74</v>
      </c>
      <c r="H127" t="s">
        <v>75</v>
      </c>
      <c r="I127" t="s"/>
      <c r="J127" t="s">
        <v>76</v>
      </c>
      <c r="K127" t="n">
        <v>107.37</v>
      </c>
      <c r="L127" t="s">
        <v>77</v>
      </c>
      <c r="M127" t="s">
        <v>497</v>
      </c>
      <c r="N127" t="s">
        <v>498</v>
      </c>
      <c r="O127" t="s">
        <v>80</v>
      </c>
      <c r="P127" t="s">
        <v>496</v>
      </c>
      <c r="Q127" t="s"/>
      <c r="R127" t="s">
        <v>81</v>
      </c>
      <c r="S127" t="s">
        <v>499</v>
      </c>
      <c r="T127" t="s">
        <v>83</v>
      </c>
      <c r="U127" t="s"/>
      <c r="V127" t="s">
        <v>84</v>
      </c>
      <c r="W127" t="s">
        <v>99</v>
      </c>
      <c r="X127" t="s"/>
      <c r="Y127" t="s">
        <v>86</v>
      </c>
      <c r="Z127">
        <f>HYPERLINK("https://38.76.27.249/savepage/tk_154220832690539_sr_1793.html","info")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>
        <v>89</v>
      </c>
      <c r="AM127" t="s"/>
      <c r="AN127" t="s">
        <v>88</v>
      </c>
      <c r="AO127" t="s">
        <v>90</v>
      </c>
      <c r="AP127" t="n">
        <v>295</v>
      </c>
      <c r="AQ127" t="s">
        <v>91</v>
      </c>
      <c r="AR127" t="s">
        <v>92</v>
      </c>
      <c r="AS127" t="s"/>
      <c r="AT127" t="s">
        <v>93</v>
      </c>
      <c r="AU127" t="s"/>
      <c r="AV127" t="s"/>
      <c r="AW127" t="s"/>
      <c r="AX127" t="s"/>
      <c r="AY127" t="s"/>
      <c r="AZ127" t="s"/>
      <c r="BA127" t="s"/>
      <c r="BB127" t="n">
        <v>1672941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500</v>
      </c>
      <c r="F128" t="s"/>
      <c r="G128" t="s">
        <v>74</v>
      </c>
      <c r="H128" t="s">
        <v>75</v>
      </c>
      <c r="I128" t="s"/>
      <c r="J128" t="s">
        <v>76</v>
      </c>
      <c r="K128" t="n">
        <v>23.37</v>
      </c>
      <c r="L128" t="s">
        <v>77</v>
      </c>
      <c r="M128" t="s">
        <v>501</v>
      </c>
      <c r="N128" t="s">
        <v>314</v>
      </c>
      <c r="O128" t="s">
        <v>80</v>
      </c>
      <c r="P128" t="s">
        <v>500</v>
      </c>
      <c r="Q128" t="s"/>
      <c r="R128" t="s">
        <v>81</v>
      </c>
      <c r="S128" t="s">
        <v>502</v>
      </c>
      <c r="T128" t="s">
        <v>83</v>
      </c>
      <c r="U128" t="s"/>
      <c r="V128" t="s">
        <v>84</v>
      </c>
      <c r="W128" t="s">
        <v>99</v>
      </c>
      <c r="X128" t="s"/>
      <c r="Y128" t="s">
        <v>86</v>
      </c>
      <c r="Z128">
        <f>HYPERLINK("https://38.76.27.249/savepage/tk_1542209906111147_sr_1793.html","info")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>
        <v>89</v>
      </c>
      <c r="AM128" t="s"/>
      <c r="AN128" t="s">
        <v>133</v>
      </c>
      <c r="AO128" t="s">
        <v>503</v>
      </c>
      <c r="AP128" t="n">
        <v>584</v>
      </c>
      <c r="AQ128" t="s">
        <v>91</v>
      </c>
      <c r="AR128" t="s">
        <v>71</v>
      </c>
      <c r="AS128" t="s"/>
      <c r="AT128" t="s">
        <v>93</v>
      </c>
      <c r="AU128" t="s"/>
      <c r="AV128" t="s"/>
      <c r="AW128" t="s"/>
      <c r="AX128" t="s"/>
      <c r="AY128" t="s"/>
      <c r="AZ128" t="s"/>
      <c r="BA128" t="s"/>
      <c r="BB128" t="n">
        <v>860754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500</v>
      </c>
      <c r="F129" t="s"/>
      <c r="G129" t="s">
        <v>74</v>
      </c>
      <c r="H129" t="s">
        <v>75</v>
      </c>
      <c r="I129" t="s"/>
      <c r="J129" t="s">
        <v>76</v>
      </c>
      <c r="K129" t="n">
        <v>25.22</v>
      </c>
      <c r="L129" t="s">
        <v>77</v>
      </c>
      <c r="M129" t="s">
        <v>504</v>
      </c>
      <c r="N129" t="s">
        <v>314</v>
      </c>
      <c r="O129" t="s">
        <v>80</v>
      </c>
      <c r="P129" t="s">
        <v>500</v>
      </c>
      <c r="Q129" t="s"/>
      <c r="R129" t="s">
        <v>81</v>
      </c>
      <c r="S129" t="s">
        <v>505</v>
      </c>
      <c r="T129" t="s">
        <v>83</v>
      </c>
      <c r="U129" t="s"/>
      <c r="V129" t="s">
        <v>84</v>
      </c>
      <c r="W129" t="s">
        <v>99</v>
      </c>
      <c r="X129" t="s"/>
      <c r="Y129" t="s">
        <v>86</v>
      </c>
      <c r="Z129">
        <f>HYPERLINK("https://38.76.27.249/savepage/tk_1542209906111147_sr_1793.html","info")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>
        <v>89</v>
      </c>
      <c r="AM129" t="s"/>
      <c r="AN129" t="s">
        <v>133</v>
      </c>
      <c r="AO129" t="s">
        <v>506</v>
      </c>
      <c r="AP129" t="n">
        <v>584</v>
      </c>
      <c r="AQ129" t="s">
        <v>91</v>
      </c>
      <c r="AR129" t="s">
        <v>92</v>
      </c>
      <c r="AS129" t="s"/>
      <c r="AT129" t="s">
        <v>93</v>
      </c>
      <c r="AU129" t="s"/>
      <c r="AV129" t="s"/>
      <c r="AW129" t="s"/>
      <c r="AX129" t="s"/>
      <c r="AY129" t="s"/>
      <c r="AZ129" t="s"/>
      <c r="BA129" t="s"/>
      <c r="BB129" t="n">
        <v>860754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507</v>
      </c>
      <c r="F130" t="s"/>
      <c r="G130" t="s">
        <v>74</v>
      </c>
      <c r="H130" t="s">
        <v>75</v>
      </c>
      <c r="I130" t="s"/>
      <c r="J130" t="s">
        <v>76</v>
      </c>
      <c r="K130" t="n">
        <v>137.87</v>
      </c>
      <c r="L130" t="s">
        <v>77</v>
      </c>
      <c r="M130" t="s">
        <v>508</v>
      </c>
      <c r="N130" t="s">
        <v>410</v>
      </c>
      <c r="O130" t="s">
        <v>80</v>
      </c>
      <c r="P130" t="s">
        <v>507</v>
      </c>
      <c r="Q130" t="s"/>
      <c r="R130" t="s">
        <v>81</v>
      </c>
      <c r="S130" t="s">
        <v>509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HYPERLINK("https://38.76.27.249/savepage/tk_15422074504130738_sr_1793.html","info")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>
        <v>89</v>
      </c>
      <c r="AM130" t="s"/>
      <c r="AN130" t="s">
        <v>88</v>
      </c>
      <c r="AO130" t="s">
        <v>90</v>
      </c>
      <c r="AP130" t="n">
        <v>138</v>
      </c>
      <c r="AQ130" t="s">
        <v>91</v>
      </c>
      <c r="AR130" t="s">
        <v>92</v>
      </c>
      <c r="AS130" t="s"/>
      <c r="AT130" t="s">
        <v>93</v>
      </c>
      <c r="AU130" t="s"/>
      <c r="AV130" t="s"/>
      <c r="AW130" t="s"/>
      <c r="AX130" t="s"/>
      <c r="AY130" t="s"/>
      <c r="AZ130" t="s"/>
      <c r="BA130" t="s"/>
      <c r="BB130" t="n">
        <v>1465690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510</v>
      </c>
      <c r="F131" t="s"/>
      <c r="G131" t="s">
        <v>74</v>
      </c>
      <c r="H131" t="s">
        <v>75</v>
      </c>
      <c r="I131" t="s"/>
      <c r="J131" t="s">
        <v>76</v>
      </c>
      <c r="K131" t="n">
        <v>42.2</v>
      </c>
      <c r="L131" t="s">
        <v>77</v>
      </c>
      <c r="M131" t="s">
        <v>511</v>
      </c>
      <c r="N131" t="s">
        <v>390</v>
      </c>
      <c r="O131" t="s">
        <v>80</v>
      </c>
      <c r="P131" t="s">
        <v>510</v>
      </c>
      <c r="Q131" t="s"/>
      <c r="R131" t="s">
        <v>81</v>
      </c>
      <c r="S131" t="s">
        <v>512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HYPERLINK("https://38.76.27.249/savepage/tk_15422091289573874_sr_1793.html","info")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>
        <v>89</v>
      </c>
      <c r="AM131" t="s"/>
      <c r="AN131" t="s">
        <v>88</v>
      </c>
      <c r="AO131" t="s">
        <v>90</v>
      </c>
      <c r="AP131" t="n">
        <v>443</v>
      </c>
      <c r="AQ131" t="s">
        <v>91</v>
      </c>
      <c r="AR131" t="s">
        <v>92</v>
      </c>
      <c r="AS131" t="s"/>
      <c r="AT131" t="s">
        <v>93</v>
      </c>
      <c r="AU131" t="s"/>
      <c r="AV131" t="s"/>
      <c r="AW131" t="s"/>
      <c r="AX131" t="s"/>
      <c r="AY131" t="s"/>
      <c r="AZ131" t="s"/>
      <c r="BA131" t="s"/>
      <c r="BB131" t="n">
        <v>5273962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513</v>
      </c>
      <c r="F132" t="s"/>
      <c r="G132" t="s">
        <v>74</v>
      </c>
      <c r="H132" t="s">
        <v>75</v>
      </c>
      <c r="I132" t="s"/>
      <c r="J132" t="s">
        <v>76</v>
      </c>
      <c r="K132" t="n">
        <v>31.82</v>
      </c>
      <c r="L132" t="s">
        <v>77</v>
      </c>
      <c r="M132" t="s">
        <v>514</v>
      </c>
      <c r="N132" t="s">
        <v>394</v>
      </c>
      <c r="O132" t="s">
        <v>80</v>
      </c>
      <c r="P132" t="s">
        <v>513</v>
      </c>
      <c r="Q132" t="s"/>
      <c r="R132" t="s">
        <v>81</v>
      </c>
      <c r="S132" t="s">
        <v>440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HYPERLINK("https://38.76.27.249/savepage/tk_1542209370862729_sr_1793.html","info")</f>
        <v/>
      </c>
      <c r="AA132" t="s"/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>
        <v>89</v>
      </c>
      <c r="AM132" t="s"/>
      <c r="AN132" t="s">
        <v>88</v>
      </c>
      <c r="AO132" t="s">
        <v>90</v>
      </c>
      <c r="AP132" t="n">
        <v>488</v>
      </c>
      <c r="AQ132" t="s">
        <v>91</v>
      </c>
      <c r="AR132" t="s">
        <v>92</v>
      </c>
      <c r="AS132" t="s"/>
      <c r="AT132" t="s">
        <v>93</v>
      </c>
      <c r="AU132" t="s"/>
      <c r="AV132" t="s"/>
      <c r="AW132" t="s"/>
      <c r="AX132" t="s"/>
      <c r="AY132" t="s"/>
      <c r="AZ132" t="s"/>
      <c r="BA132" t="s"/>
      <c r="BB132" t="n">
        <v>5184802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515</v>
      </c>
      <c r="F133" t="s"/>
      <c r="G133" t="s">
        <v>74</v>
      </c>
      <c r="H133" t="s">
        <v>75</v>
      </c>
      <c r="I133" t="s"/>
      <c r="J133" t="s">
        <v>76</v>
      </c>
      <c r="K133" t="n">
        <v>54.08</v>
      </c>
      <c r="L133" t="s">
        <v>77</v>
      </c>
      <c r="M133" t="s">
        <v>516</v>
      </c>
      <c r="N133" t="s">
        <v>124</v>
      </c>
      <c r="O133" t="s">
        <v>80</v>
      </c>
      <c r="P133" t="s">
        <v>515</v>
      </c>
      <c r="Q133" t="s"/>
      <c r="R133" t="s">
        <v>81</v>
      </c>
      <c r="S133" t="s">
        <v>517</v>
      </c>
      <c r="T133" t="s">
        <v>83</v>
      </c>
      <c r="U133" t="s"/>
      <c r="V133" t="s">
        <v>84</v>
      </c>
      <c r="W133" t="s">
        <v>99</v>
      </c>
      <c r="X133" t="s"/>
      <c r="Y133" t="s">
        <v>86</v>
      </c>
      <c r="Z133">
        <f>HYPERLINK("https://38.76.27.249/savepage/tk_15422092302780879_sr_1793.html","info")</f>
        <v/>
      </c>
      <c r="AA133" t="s"/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>
        <v>89</v>
      </c>
      <c r="AM133" t="s"/>
      <c r="AN133" t="s">
        <v>88</v>
      </c>
      <c r="AO133" t="s">
        <v>90</v>
      </c>
      <c r="AP133" t="n">
        <v>463</v>
      </c>
      <c r="AQ133" t="s">
        <v>91</v>
      </c>
      <c r="AR133" t="s">
        <v>92</v>
      </c>
      <c r="AS133" t="s"/>
      <c r="AT133" t="s">
        <v>93</v>
      </c>
      <c r="AU133" t="s"/>
      <c r="AV133" t="s"/>
      <c r="AW133" t="s"/>
      <c r="AX133" t="s"/>
      <c r="AY133" t="s"/>
      <c r="AZ133" t="s"/>
      <c r="BA133" t="s"/>
      <c r="BB133" t="n">
        <v>5042637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518</v>
      </c>
      <c r="F134" t="s"/>
      <c r="G134" t="s">
        <v>74</v>
      </c>
      <c r="H134" t="s">
        <v>75</v>
      </c>
      <c r="I134" t="s"/>
      <c r="J134" t="s">
        <v>76</v>
      </c>
      <c r="K134" t="n">
        <v>42.42</v>
      </c>
      <c r="L134" t="s">
        <v>77</v>
      </c>
      <c r="M134" t="s">
        <v>519</v>
      </c>
      <c r="N134" t="s">
        <v>520</v>
      </c>
      <c r="O134" t="s">
        <v>80</v>
      </c>
      <c r="P134" t="s">
        <v>518</v>
      </c>
      <c r="Q134" t="s"/>
      <c r="R134" t="s">
        <v>81</v>
      </c>
      <c r="S134" t="s">
        <v>521</v>
      </c>
      <c r="T134" t="s">
        <v>83</v>
      </c>
      <c r="U134" t="s"/>
      <c r="V134" t="s">
        <v>84</v>
      </c>
      <c r="W134" t="s">
        <v>99</v>
      </c>
      <c r="X134" t="s"/>
      <c r="Y134" t="s">
        <v>86</v>
      </c>
      <c r="Z134">
        <f>HYPERLINK("https://38.76.27.249/savepage/tk_1542207335225374_sr_1793.html","info")</f>
        <v/>
      </c>
      <c r="AA134" t="s"/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>
        <v>89</v>
      </c>
      <c r="AM134" t="s"/>
      <c r="AN134" t="s">
        <v>88</v>
      </c>
      <c r="AO134" t="s">
        <v>90</v>
      </c>
      <c r="AP134" t="n">
        <v>116</v>
      </c>
      <c r="AQ134" t="s">
        <v>91</v>
      </c>
      <c r="AR134" t="s">
        <v>92</v>
      </c>
      <c r="AS134" t="s"/>
      <c r="AT134" t="s">
        <v>93</v>
      </c>
      <c r="AU134" t="s"/>
      <c r="AV134" t="s"/>
      <c r="AW134" t="s"/>
      <c r="AX134" t="s"/>
      <c r="AY134" t="s"/>
      <c r="AZ134" t="s"/>
      <c r="BA134" t="s"/>
      <c r="BB134" t="n">
        <v>109683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522</v>
      </c>
      <c r="F135" t="s"/>
      <c r="G135" t="s">
        <v>74</v>
      </c>
      <c r="H135" t="s">
        <v>75</v>
      </c>
      <c r="I135" t="s"/>
      <c r="J135" t="s">
        <v>76</v>
      </c>
      <c r="K135" t="n">
        <v>42.41</v>
      </c>
      <c r="L135" t="s">
        <v>77</v>
      </c>
      <c r="M135" t="s">
        <v>523</v>
      </c>
      <c r="N135" t="s">
        <v>498</v>
      </c>
      <c r="O135" t="s">
        <v>80</v>
      </c>
      <c r="P135" t="s">
        <v>522</v>
      </c>
      <c r="Q135" t="s"/>
      <c r="R135" t="s">
        <v>81</v>
      </c>
      <c r="S135" t="s">
        <v>524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HYPERLINK("https://38.76.27.249/savepage/tk_1542209536210549_sr_1793.html","info")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>
        <v>89</v>
      </c>
      <c r="AM135" t="s"/>
      <c r="AN135" t="s">
        <v>88</v>
      </c>
      <c r="AO135" t="s">
        <v>90</v>
      </c>
      <c r="AP135" t="n">
        <v>516</v>
      </c>
      <c r="AQ135" t="s">
        <v>91</v>
      </c>
      <c r="AR135" t="s">
        <v>92</v>
      </c>
      <c r="AS135" t="s"/>
      <c r="AT135" t="s">
        <v>93</v>
      </c>
      <c r="AU135" t="s"/>
      <c r="AV135" t="s"/>
      <c r="AW135" t="s"/>
      <c r="AX135" t="s"/>
      <c r="AY135" t="s"/>
      <c r="AZ135" t="s"/>
      <c r="BA135" t="s"/>
      <c r="BB135" t="n">
        <v>3119816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525</v>
      </c>
      <c r="F136" t="s"/>
      <c r="G136" t="s">
        <v>74</v>
      </c>
      <c r="H136" t="s">
        <v>75</v>
      </c>
      <c r="I136" t="s"/>
      <c r="J136" t="s">
        <v>76</v>
      </c>
      <c r="K136" t="n">
        <v>21.95</v>
      </c>
      <c r="L136" t="s">
        <v>77</v>
      </c>
      <c r="M136" t="s">
        <v>526</v>
      </c>
      <c r="N136" t="s">
        <v>131</v>
      </c>
      <c r="O136" t="s">
        <v>80</v>
      </c>
      <c r="P136" t="s">
        <v>525</v>
      </c>
      <c r="Q136" t="s"/>
      <c r="R136" t="s">
        <v>81</v>
      </c>
      <c r="S136" t="s">
        <v>527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HYPERLINK("https://38.76.27.249/savepage/tk_15422079410182574_sr_1793.html","info")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>
        <v>89</v>
      </c>
      <c r="AM136" t="s"/>
      <c r="AN136" t="s">
        <v>88</v>
      </c>
      <c r="AO136" t="s">
        <v>90</v>
      </c>
      <c r="AP136" t="n">
        <v>225</v>
      </c>
      <c r="AQ136" t="s">
        <v>91</v>
      </c>
      <c r="AR136" t="s">
        <v>92</v>
      </c>
      <c r="AS136" t="s"/>
      <c r="AT136" t="s">
        <v>93</v>
      </c>
      <c r="AU136" t="s"/>
      <c r="AV136" t="s"/>
      <c r="AW136" t="s"/>
      <c r="AX136" t="s"/>
      <c r="AY136" t="s"/>
      <c r="AZ136" t="s"/>
      <c r="BA136" t="s"/>
      <c r="BB136" t="n">
        <v>2245646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528</v>
      </c>
      <c r="F137" t="s"/>
      <c r="G137" t="s">
        <v>74</v>
      </c>
      <c r="H137" t="s">
        <v>75</v>
      </c>
      <c r="I137" t="s"/>
      <c r="J137" t="s">
        <v>76</v>
      </c>
      <c r="K137" t="n">
        <v>53.03</v>
      </c>
      <c r="L137" t="s">
        <v>77</v>
      </c>
      <c r="M137" t="s">
        <v>529</v>
      </c>
      <c r="N137" t="s">
        <v>530</v>
      </c>
      <c r="O137" t="s">
        <v>80</v>
      </c>
      <c r="P137" t="s">
        <v>528</v>
      </c>
      <c r="Q137" t="s"/>
      <c r="R137" t="s">
        <v>81</v>
      </c>
      <c r="S137" t="s">
        <v>531</v>
      </c>
      <c r="T137" t="s">
        <v>83</v>
      </c>
      <c r="U137" t="s"/>
      <c r="V137" t="s">
        <v>84</v>
      </c>
      <c r="W137" t="s">
        <v>99</v>
      </c>
      <c r="X137" t="s"/>
      <c r="Y137" t="s">
        <v>86</v>
      </c>
      <c r="Z137">
        <f>HYPERLINK("https://38.76.27.249/savepage/tk_15422090184882128_sr_1793.html","info")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>
        <v>89</v>
      </c>
      <c r="AM137" t="s"/>
      <c r="AN137" t="s">
        <v>88</v>
      </c>
      <c r="AO137" t="s">
        <v>90</v>
      </c>
      <c r="AP137" t="n">
        <v>422</v>
      </c>
      <c r="AQ137" t="s">
        <v>91</v>
      </c>
      <c r="AR137" t="s">
        <v>92</v>
      </c>
      <c r="AS137" t="s"/>
      <c r="AT137" t="s">
        <v>93</v>
      </c>
      <c r="AU137" t="s"/>
      <c r="AV137" t="s"/>
      <c r="AW137" t="s"/>
      <c r="AX137" t="s"/>
      <c r="AY137" t="s"/>
      <c r="AZ137" t="s"/>
      <c r="BA137" t="s"/>
      <c r="BB137" t="n">
        <v>2555975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532</v>
      </c>
      <c r="F138" t="s"/>
      <c r="G138" t="s">
        <v>74</v>
      </c>
      <c r="H138" t="s">
        <v>75</v>
      </c>
      <c r="I138" t="s"/>
      <c r="J138" t="s">
        <v>76</v>
      </c>
      <c r="K138" t="n">
        <v>16.54</v>
      </c>
      <c r="L138" t="s">
        <v>77</v>
      </c>
      <c r="M138" t="s">
        <v>533</v>
      </c>
      <c r="N138" t="s">
        <v>146</v>
      </c>
      <c r="O138" t="s">
        <v>80</v>
      </c>
      <c r="P138" t="s">
        <v>532</v>
      </c>
      <c r="Q138" t="s"/>
      <c r="R138" t="s">
        <v>81</v>
      </c>
      <c r="S138" t="s">
        <v>534</v>
      </c>
      <c r="T138" t="s">
        <v>83</v>
      </c>
      <c r="U138" t="s"/>
      <c r="V138" t="s">
        <v>84</v>
      </c>
      <c r="W138" t="s">
        <v>99</v>
      </c>
      <c r="X138" t="s"/>
      <c r="Y138" t="s">
        <v>86</v>
      </c>
      <c r="Z138">
        <f>HYPERLINK("https://38.76.27.249/savepage/tk_15422075443061013_sr_1793.html","info")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>
        <v>89</v>
      </c>
      <c r="AM138" t="s"/>
      <c r="AN138" t="s">
        <v>88</v>
      </c>
      <c r="AO138" t="s">
        <v>90</v>
      </c>
      <c r="AP138" t="n">
        <v>154</v>
      </c>
      <c r="AQ138" t="s">
        <v>91</v>
      </c>
      <c r="AR138" t="s">
        <v>71</v>
      </c>
      <c r="AS138" t="s"/>
      <c r="AT138" t="s">
        <v>93</v>
      </c>
      <c r="AU138" t="s"/>
      <c r="AV138" t="s"/>
      <c r="AW138" t="s"/>
      <c r="AX138" t="s"/>
      <c r="AY138" t="s"/>
      <c r="AZ138" t="s"/>
      <c r="BA138" t="s"/>
      <c r="BB138" t="n">
        <v>2408630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535</v>
      </c>
      <c r="F139" t="s"/>
      <c r="G139" t="s">
        <v>74</v>
      </c>
      <c r="H139" t="s">
        <v>75</v>
      </c>
      <c r="I139" t="s"/>
      <c r="J139" t="s">
        <v>76</v>
      </c>
      <c r="K139" t="n">
        <v>33.41</v>
      </c>
      <c r="L139" t="s">
        <v>77</v>
      </c>
      <c r="M139" t="s">
        <v>536</v>
      </c>
      <c r="N139" t="s">
        <v>97</v>
      </c>
      <c r="O139" t="s">
        <v>80</v>
      </c>
      <c r="P139" t="s">
        <v>535</v>
      </c>
      <c r="Q139" t="s"/>
      <c r="R139" t="s">
        <v>81</v>
      </c>
      <c r="S139" t="s">
        <v>537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HYPERLINK("https://38.76.27.249/savepage/tk_15422072874724655_sr_1793.html","info")</f>
        <v/>
      </c>
      <c r="AA139" t="s"/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>
        <v>89</v>
      </c>
      <c r="AM139" t="s"/>
      <c r="AN139" t="s">
        <v>88</v>
      </c>
      <c r="AO139" t="s">
        <v>90</v>
      </c>
      <c r="AP139" t="n">
        <v>108</v>
      </c>
      <c r="AQ139" t="s">
        <v>91</v>
      </c>
      <c r="AR139" t="s">
        <v>92</v>
      </c>
      <c r="AS139" t="s"/>
      <c r="AT139" t="s">
        <v>93</v>
      </c>
      <c r="AU139" t="s"/>
      <c r="AV139" t="s"/>
      <c r="AW139" t="s"/>
      <c r="AX139" t="s"/>
      <c r="AY139" t="s"/>
      <c r="AZ139" t="s"/>
      <c r="BA139" t="s"/>
      <c r="BB139" t="n">
        <v>288480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538</v>
      </c>
      <c r="F140" t="s"/>
      <c r="G140" t="s">
        <v>74</v>
      </c>
      <c r="H140" t="s">
        <v>75</v>
      </c>
      <c r="I140" t="s"/>
      <c r="J140" t="s">
        <v>76</v>
      </c>
      <c r="K140" t="n">
        <v>34.5</v>
      </c>
      <c r="L140" t="s">
        <v>77</v>
      </c>
      <c r="M140" t="s">
        <v>539</v>
      </c>
      <c r="N140" t="s">
        <v>540</v>
      </c>
      <c r="O140" t="s">
        <v>80</v>
      </c>
      <c r="P140" t="s">
        <v>538</v>
      </c>
      <c r="Q140" t="s"/>
      <c r="R140" t="s">
        <v>81</v>
      </c>
      <c r="S140" t="s">
        <v>541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HYPERLINK("https://38.76.27.249/savepage/tk_15422070328646517_sr_1793.html","info")</f>
        <v/>
      </c>
      <c r="AA140" t="s"/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>
        <v>89</v>
      </c>
      <c r="AM140" t="s"/>
      <c r="AN140" t="s">
        <v>88</v>
      </c>
      <c r="AO140" t="s">
        <v>90</v>
      </c>
      <c r="AP140" t="n">
        <v>67</v>
      </c>
      <c r="AQ140" t="s">
        <v>91</v>
      </c>
      <c r="AR140" t="s">
        <v>71</v>
      </c>
      <c r="AS140" t="s"/>
      <c r="AT140" t="s">
        <v>93</v>
      </c>
      <c r="AU140" t="s"/>
      <c r="AV140" t="s"/>
      <c r="AW140" t="s"/>
      <c r="AX140" t="s"/>
      <c r="AY140" t="s"/>
      <c r="AZ140" t="s"/>
      <c r="BA140" t="s"/>
      <c r="BB140" t="n">
        <v>288243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542</v>
      </c>
      <c r="F141" t="s"/>
      <c r="G141" t="s">
        <v>74</v>
      </c>
      <c r="H141" t="s">
        <v>75</v>
      </c>
      <c r="I141" t="s"/>
      <c r="J141" t="s">
        <v>76</v>
      </c>
      <c r="K141" t="n">
        <v>30.95</v>
      </c>
      <c r="L141" t="s">
        <v>77</v>
      </c>
      <c r="M141" t="s">
        <v>543</v>
      </c>
      <c r="N141" t="s">
        <v>390</v>
      </c>
      <c r="O141" t="s">
        <v>80</v>
      </c>
      <c r="P141" t="s">
        <v>542</v>
      </c>
      <c r="Q141" t="s"/>
      <c r="R141" t="s">
        <v>81</v>
      </c>
      <c r="S141" t="s">
        <v>544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HYPERLINK("https://38.76.27.249/savepage/tk_1542209330642929_sr_1793.html","info")</f>
        <v/>
      </c>
      <c r="AA141" t="s"/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>
        <v>89</v>
      </c>
      <c r="AM141" t="s"/>
      <c r="AN141" t="s">
        <v>88</v>
      </c>
      <c r="AO141" t="s">
        <v>90</v>
      </c>
      <c r="AP141" t="n">
        <v>483</v>
      </c>
      <c r="AQ141" t="s">
        <v>91</v>
      </c>
      <c r="AR141" t="s">
        <v>92</v>
      </c>
      <c r="AS141" t="s"/>
      <c r="AT141" t="s">
        <v>93</v>
      </c>
      <c r="AU141" t="s"/>
      <c r="AV141" t="s"/>
      <c r="AW141" t="s"/>
      <c r="AX141" t="s"/>
      <c r="AY141" t="s"/>
      <c r="AZ141" t="s"/>
      <c r="BA141" t="s"/>
      <c r="BB141" t="n">
        <v>5287371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545</v>
      </c>
      <c r="F142" t="s"/>
      <c r="G142" t="s">
        <v>74</v>
      </c>
      <c r="H142" t="s">
        <v>75</v>
      </c>
      <c r="I142" t="s"/>
      <c r="J142" t="s">
        <v>76</v>
      </c>
      <c r="K142" t="n">
        <v>31.19</v>
      </c>
      <c r="L142" t="s">
        <v>77</v>
      </c>
      <c r="M142" t="s">
        <v>546</v>
      </c>
      <c r="N142" t="s">
        <v>390</v>
      </c>
      <c r="O142" t="s">
        <v>80</v>
      </c>
      <c r="P142" t="s">
        <v>545</v>
      </c>
      <c r="Q142" t="s"/>
      <c r="R142" t="s">
        <v>81</v>
      </c>
      <c r="S142" t="s">
        <v>547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HYPERLINK("https://38.76.27.249/savepage/tk_15422093249947822_sr_1793.html","info")</f>
        <v/>
      </c>
      <c r="AA142" t="s"/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>
        <v>89</v>
      </c>
      <c r="AM142" t="s"/>
      <c r="AN142" t="s">
        <v>88</v>
      </c>
      <c r="AO142" t="s">
        <v>90</v>
      </c>
      <c r="AP142" t="n">
        <v>482</v>
      </c>
      <c r="AQ142" t="s">
        <v>91</v>
      </c>
      <c r="AR142" t="s">
        <v>92</v>
      </c>
      <c r="AS142" t="s"/>
      <c r="AT142" t="s">
        <v>93</v>
      </c>
      <c r="AU142" t="s"/>
      <c r="AV142" t="s"/>
      <c r="AW142" t="s"/>
      <c r="AX142" t="s"/>
      <c r="AY142" t="s"/>
      <c r="AZ142" t="s"/>
      <c r="BA142" t="s"/>
      <c r="BB142" t="n">
        <v>5288341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94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548</v>
      </c>
      <c r="F143" t="s"/>
      <c r="G143" t="s">
        <v>74</v>
      </c>
      <c r="H143" t="s">
        <v>75</v>
      </c>
      <c r="I143" t="s"/>
      <c r="J143" t="s">
        <v>76</v>
      </c>
      <c r="K143" t="n">
        <v>66.19</v>
      </c>
      <c r="L143" t="s">
        <v>77</v>
      </c>
      <c r="M143" t="s">
        <v>549</v>
      </c>
      <c r="N143" t="s">
        <v>131</v>
      </c>
      <c r="O143" t="s">
        <v>80</v>
      </c>
      <c r="P143" t="s">
        <v>548</v>
      </c>
      <c r="Q143" t="s"/>
      <c r="R143" t="s">
        <v>81</v>
      </c>
      <c r="S143" t="s">
        <v>550</v>
      </c>
      <c r="T143" t="s">
        <v>83</v>
      </c>
      <c r="U143" t="s"/>
      <c r="V143" t="s">
        <v>84</v>
      </c>
      <c r="W143" t="s">
        <v>99</v>
      </c>
      <c r="X143" t="s"/>
      <c r="Y143" t="s">
        <v>86</v>
      </c>
      <c r="Z143">
        <f>HYPERLINK("https://38.76.27.249/savepage/tk_15422074607802572_sr_1793.html","info")</f>
        <v/>
      </c>
      <c r="AA143" t="s"/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>
        <v>89</v>
      </c>
      <c r="AM143" t="s"/>
      <c r="AN143" t="s">
        <v>133</v>
      </c>
      <c r="AO143" t="s">
        <v>551</v>
      </c>
      <c r="AP143" t="n">
        <v>140</v>
      </c>
      <c r="AQ143" t="s">
        <v>91</v>
      </c>
      <c r="AR143" t="s">
        <v>71</v>
      </c>
      <c r="AS143" t="s"/>
      <c r="AT143" t="s">
        <v>93</v>
      </c>
      <c r="AU143" t="s"/>
      <c r="AV143" t="s"/>
      <c r="AW143" t="s"/>
      <c r="AX143" t="s"/>
      <c r="AY143" t="s"/>
      <c r="AZ143" t="s"/>
      <c r="BA143" t="s"/>
      <c r="BB143" t="n">
        <v>81551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94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552</v>
      </c>
      <c r="F144" t="s"/>
      <c r="G144" t="s">
        <v>74</v>
      </c>
      <c r="H144" t="s">
        <v>75</v>
      </c>
      <c r="I144" t="s"/>
      <c r="J144" t="s">
        <v>76</v>
      </c>
      <c r="K144" t="n">
        <v>19.09</v>
      </c>
      <c r="L144" t="s">
        <v>77</v>
      </c>
      <c r="M144" t="s">
        <v>553</v>
      </c>
      <c r="N144" t="s">
        <v>79</v>
      </c>
      <c r="O144" t="s">
        <v>80</v>
      </c>
      <c r="P144" t="s">
        <v>552</v>
      </c>
      <c r="Q144" t="s"/>
      <c r="R144" t="s">
        <v>81</v>
      </c>
      <c r="S144" t="s">
        <v>554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HYPERLINK("https://38.76.27.249/savepage/tk_15422101243563507_sr_1793.html","info")</f>
        <v/>
      </c>
      <c r="AA144" t="s"/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>
        <v>89</v>
      </c>
      <c r="AM144" t="s"/>
      <c r="AN144" t="s">
        <v>88</v>
      </c>
      <c r="AO144" t="s">
        <v>90</v>
      </c>
      <c r="AP144" t="n">
        <v>625</v>
      </c>
      <c r="AQ144" t="s">
        <v>91</v>
      </c>
      <c r="AR144" t="s">
        <v>92</v>
      </c>
      <c r="AS144" t="s"/>
      <c r="AT144" t="s">
        <v>93</v>
      </c>
      <c r="AU144" t="s"/>
      <c r="AV144" t="s"/>
      <c r="AW144" t="s"/>
      <c r="AX144" t="s"/>
      <c r="AY144" t="s"/>
      <c r="AZ144" t="s"/>
      <c r="BA144" t="s"/>
      <c r="BB144" t="n">
        <v>2080905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555</v>
      </c>
      <c r="F145" t="s"/>
      <c r="G145" t="s">
        <v>74</v>
      </c>
      <c r="H145" t="s">
        <v>75</v>
      </c>
      <c r="I145" t="s"/>
      <c r="J145" t="s">
        <v>76</v>
      </c>
      <c r="K145" t="n">
        <v>206.8</v>
      </c>
      <c r="L145" t="s">
        <v>77</v>
      </c>
      <c r="M145" t="s">
        <v>556</v>
      </c>
      <c r="N145" t="s">
        <v>557</v>
      </c>
      <c r="O145" t="s">
        <v>558</v>
      </c>
      <c r="P145" t="s">
        <v>555</v>
      </c>
      <c r="Q145" t="s"/>
      <c r="R145" t="s">
        <v>275</v>
      </c>
      <c r="S145" t="s">
        <v>559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HYPERLINK("https://38.76.27.249/savepage/tk_15422085336816986_sr_1793.html","info")</f>
        <v/>
      </c>
      <c r="AA145" t="s"/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>
        <v>89</v>
      </c>
      <c r="AM145" t="s"/>
      <c r="AN145" t="s">
        <v>88</v>
      </c>
      <c r="AO145" t="s">
        <v>90</v>
      </c>
      <c r="AP145" t="n">
        <v>331</v>
      </c>
      <c r="AQ145" t="s">
        <v>91</v>
      </c>
      <c r="AR145" t="s">
        <v>278</v>
      </c>
      <c r="AS145" t="s"/>
      <c r="AT145" t="s">
        <v>93</v>
      </c>
      <c r="AU145" t="s"/>
      <c r="AV145" t="s"/>
      <c r="AW145" t="s"/>
      <c r="AX145" t="s"/>
      <c r="AY145" t="s"/>
      <c r="AZ145" t="s"/>
      <c r="BA145" t="s"/>
      <c r="BB145" t="n">
        <v>569968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560</v>
      </c>
      <c r="F146" t="s"/>
      <c r="G146" t="s">
        <v>74</v>
      </c>
      <c r="H146" t="s">
        <v>75</v>
      </c>
      <c r="I146" t="s"/>
      <c r="J146" t="s">
        <v>76</v>
      </c>
      <c r="K146" t="n">
        <v>21.94</v>
      </c>
      <c r="L146" t="s">
        <v>77</v>
      </c>
      <c r="M146" t="s">
        <v>526</v>
      </c>
      <c r="N146" t="s">
        <v>561</v>
      </c>
      <c r="O146" t="s">
        <v>80</v>
      </c>
      <c r="P146" t="s">
        <v>560</v>
      </c>
      <c r="Q146" t="s"/>
      <c r="R146" t="s">
        <v>81</v>
      </c>
      <c r="S146" t="s">
        <v>562</v>
      </c>
      <c r="T146" t="s">
        <v>83</v>
      </c>
      <c r="U146" t="s"/>
      <c r="V146" t="s">
        <v>84</v>
      </c>
      <c r="W146" t="s">
        <v>99</v>
      </c>
      <c r="X146" t="s"/>
      <c r="Y146" t="s">
        <v>86</v>
      </c>
      <c r="Z146">
        <f>HYPERLINK("https://38.76.27.249/savepage/tk_15422073152539594_sr_1793.html","info")</f>
        <v/>
      </c>
      <c r="AA146" t="s"/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>
        <v>89</v>
      </c>
      <c r="AM146" t="s"/>
      <c r="AN146" t="s">
        <v>133</v>
      </c>
      <c r="AO146" t="s">
        <v>277</v>
      </c>
      <c r="AP146" t="n">
        <v>113</v>
      </c>
      <c r="AQ146" t="s">
        <v>91</v>
      </c>
      <c r="AR146" t="s">
        <v>71</v>
      </c>
      <c r="AS146" t="s"/>
      <c r="AT146" t="s">
        <v>93</v>
      </c>
      <c r="AU146" t="s"/>
      <c r="AV146" t="s"/>
      <c r="AW146" t="s"/>
      <c r="AX146" t="s"/>
      <c r="AY146" t="s"/>
      <c r="AZ146" t="s"/>
      <c r="BA146" t="s"/>
      <c r="BB146" t="n">
        <v>288125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563</v>
      </c>
      <c r="F147" t="s"/>
      <c r="G147" t="s">
        <v>74</v>
      </c>
      <c r="H147" t="s">
        <v>75</v>
      </c>
      <c r="I147" t="s"/>
      <c r="J147" t="s">
        <v>76</v>
      </c>
      <c r="K147" t="n">
        <v>31.72</v>
      </c>
      <c r="L147" t="s">
        <v>77</v>
      </c>
      <c r="M147" t="s">
        <v>564</v>
      </c>
      <c r="N147" t="s">
        <v>199</v>
      </c>
      <c r="O147" t="s">
        <v>80</v>
      </c>
      <c r="P147" t="s">
        <v>563</v>
      </c>
      <c r="Q147" t="s"/>
      <c r="R147" t="s">
        <v>81</v>
      </c>
      <c r="S147" t="s">
        <v>565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HYPERLINK("https://38.76.27.249/savepage/tk_15422092964970458_sr_1793.html","info")</f>
        <v/>
      </c>
      <c r="AA147" t="s"/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>
        <v>89</v>
      </c>
      <c r="AM147" t="s"/>
      <c r="AN147" t="s">
        <v>88</v>
      </c>
      <c r="AO147" t="s">
        <v>90</v>
      </c>
      <c r="AP147" t="n">
        <v>477</v>
      </c>
      <c r="AQ147" t="s">
        <v>91</v>
      </c>
      <c r="AR147" t="s">
        <v>92</v>
      </c>
      <c r="AS147" t="s"/>
      <c r="AT147" t="s">
        <v>93</v>
      </c>
      <c r="AU147" t="s"/>
      <c r="AV147" t="s"/>
      <c r="AW147" t="s"/>
      <c r="AX147" t="s"/>
      <c r="AY147" t="s"/>
      <c r="AZ147" t="s"/>
      <c r="BA147" t="s"/>
      <c r="BB147" t="n">
        <v>2670679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566</v>
      </c>
      <c r="F148" t="s"/>
      <c r="G148" t="s">
        <v>74</v>
      </c>
      <c r="H148" t="s">
        <v>75</v>
      </c>
      <c r="I148" t="s"/>
      <c r="J148" t="s">
        <v>76</v>
      </c>
      <c r="K148" t="n">
        <v>17.41</v>
      </c>
      <c r="L148" t="s">
        <v>77</v>
      </c>
      <c r="M148" t="s">
        <v>567</v>
      </c>
      <c r="N148" t="s">
        <v>407</v>
      </c>
      <c r="O148" t="s">
        <v>80</v>
      </c>
      <c r="P148" t="s">
        <v>566</v>
      </c>
      <c r="Q148" t="s"/>
      <c r="R148" t="s">
        <v>477</v>
      </c>
      <c r="S148" t="s">
        <v>568</v>
      </c>
      <c r="T148" t="s">
        <v>83</v>
      </c>
      <c r="U148" t="s"/>
      <c r="V148" t="s">
        <v>84</v>
      </c>
      <c r="W148" t="s">
        <v>99</v>
      </c>
      <c r="X148" t="s"/>
      <c r="Y148" t="s">
        <v>86</v>
      </c>
      <c r="Z148">
        <f>HYPERLINK("https://38.76.27.249/savepage/tk_15422076577754009_sr_1793.html","info")</f>
        <v/>
      </c>
      <c r="AA148" t="s"/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>
        <v>89</v>
      </c>
      <c r="AM148" t="s"/>
      <c r="AN148" t="s">
        <v>133</v>
      </c>
      <c r="AO148" t="s">
        <v>569</v>
      </c>
      <c r="AP148" t="n">
        <v>175</v>
      </c>
      <c r="AQ148" t="s">
        <v>91</v>
      </c>
      <c r="AR148" t="s">
        <v>71</v>
      </c>
      <c r="AS148" t="s"/>
      <c r="AT148" t="s">
        <v>93</v>
      </c>
      <c r="AU148" t="s"/>
      <c r="AV148" t="s"/>
      <c r="AW148" t="s"/>
      <c r="AX148" t="s"/>
      <c r="AY148" t="s"/>
      <c r="AZ148" t="s"/>
      <c r="BA148" t="s"/>
      <c r="BB148" t="n">
        <v>336132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566</v>
      </c>
      <c r="F149" t="s"/>
      <c r="G149" t="s">
        <v>74</v>
      </c>
      <c r="H149" t="s">
        <v>75</v>
      </c>
      <c r="I149" t="s"/>
      <c r="J149" t="s">
        <v>76</v>
      </c>
      <c r="K149" t="n">
        <v>19.09</v>
      </c>
      <c r="L149" t="s">
        <v>77</v>
      </c>
      <c r="M149" t="s">
        <v>553</v>
      </c>
      <c r="N149" t="s">
        <v>407</v>
      </c>
      <c r="O149" t="s">
        <v>80</v>
      </c>
      <c r="P149" t="s">
        <v>566</v>
      </c>
      <c r="Q149" t="s"/>
      <c r="R149" t="s">
        <v>477</v>
      </c>
      <c r="S149" t="s">
        <v>554</v>
      </c>
      <c r="T149" t="s">
        <v>83</v>
      </c>
      <c r="U149" t="s"/>
      <c r="V149" t="s">
        <v>84</v>
      </c>
      <c r="W149" t="s">
        <v>99</v>
      </c>
      <c r="X149" t="s"/>
      <c r="Y149" t="s">
        <v>86</v>
      </c>
      <c r="Z149">
        <f>HYPERLINK("https://38.76.27.249/savepage/tk_15422076577754009_sr_1793.html","info")</f>
        <v/>
      </c>
      <c r="AA149" t="s"/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>
        <v>89</v>
      </c>
      <c r="AM149" t="s"/>
      <c r="AN149" t="s">
        <v>133</v>
      </c>
      <c r="AO149" t="s">
        <v>215</v>
      </c>
      <c r="AP149" t="n">
        <v>175</v>
      </c>
      <c r="AQ149" t="s">
        <v>91</v>
      </c>
      <c r="AR149" t="s">
        <v>92</v>
      </c>
      <c r="AS149" t="s"/>
      <c r="AT149" t="s">
        <v>93</v>
      </c>
      <c r="AU149" t="s"/>
      <c r="AV149" t="s"/>
      <c r="AW149" t="s"/>
      <c r="AX149" t="s"/>
      <c r="AY149" t="s"/>
      <c r="AZ149" t="s"/>
      <c r="BA149" t="s"/>
      <c r="BB149" t="n">
        <v>336132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570</v>
      </c>
      <c r="F150" t="s"/>
      <c r="G150" t="s">
        <v>74</v>
      </c>
      <c r="H150" t="s">
        <v>75</v>
      </c>
      <c r="I150" t="s"/>
      <c r="J150" t="s">
        <v>76</v>
      </c>
      <c r="K150" t="n">
        <v>15.81</v>
      </c>
      <c r="L150" t="s">
        <v>77</v>
      </c>
      <c r="M150" t="s">
        <v>571</v>
      </c>
      <c r="N150" t="s">
        <v>213</v>
      </c>
      <c r="O150" t="s">
        <v>80</v>
      </c>
      <c r="P150" t="s">
        <v>570</v>
      </c>
      <c r="Q150" t="s"/>
      <c r="R150" t="s">
        <v>477</v>
      </c>
      <c r="S150" t="s">
        <v>572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HYPERLINK("https://38.76.27.249/savepage/tk_15422101098031874_sr_1793.html","info")</f>
        <v/>
      </c>
      <c r="AA150" t="s"/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>
        <v>89</v>
      </c>
      <c r="AM150" t="s"/>
      <c r="AN150" t="s">
        <v>133</v>
      </c>
      <c r="AO150" t="s">
        <v>573</v>
      </c>
      <c r="AP150" t="n">
        <v>622</v>
      </c>
      <c r="AQ150" t="s">
        <v>91</v>
      </c>
      <c r="AR150" t="s">
        <v>71</v>
      </c>
      <c r="AS150" t="s"/>
      <c r="AT150" t="s">
        <v>93</v>
      </c>
      <c r="AU150" t="s"/>
      <c r="AV150" t="s"/>
      <c r="AW150" t="s"/>
      <c r="AX150" t="s"/>
      <c r="AY150" t="s"/>
      <c r="AZ150" t="s"/>
      <c r="BA150" t="s"/>
      <c r="BB150" t="n">
        <v>2302946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574</v>
      </c>
      <c r="F151" t="s"/>
      <c r="G151" t="s">
        <v>74</v>
      </c>
      <c r="H151" t="s">
        <v>75</v>
      </c>
      <c r="I151" t="s"/>
      <c r="J151" t="s">
        <v>76</v>
      </c>
      <c r="K151" t="n">
        <v>27.39</v>
      </c>
      <c r="L151" t="s">
        <v>77</v>
      </c>
      <c r="M151" t="s">
        <v>575</v>
      </c>
      <c r="N151" t="s">
        <v>124</v>
      </c>
      <c r="O151" t="s">
        <v>80</v>
      </c>
      <c r="P151" t="s">
        <v>574</v>
      </c>
      <c r="Q151" t="s"/>
      <c r="R151" t="s">
        <v>81</v>
      </c>
      <c r="S151" t="s">
        <v>576</v>
      </c>
      <c r="T151" t="s">
        <v>83</v>
      </c>
      <c r="U151" t="s"/>
      <c r="V151" t="s">
        <v>84</v>
      </c>
      <c r="W151" t="s">
        <v>99</v>
      </c>
      <c r="X151" t="s"/>
      <c r="Y151" t="s">
        <v>86</v>
      </c>
      <c r="Z151">
        <f>HYPERLINK("https://38.76.27.249/savepage/tk_1542208851061509_sr_1793.html","info")</f>
        <v/>
      </c>
      <c r="AA151" t="s"/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>
        <v>89</v>
      </c>
      <c r="AM151" t="s"/>
      <c r="AN151" t="s">
        <v>88</v>
      </c>
      <c r="AO151" t="s">
        <v>90</v>
      </c>
      <c r="AP151" t="n">
        <v>389</v>
      </c>
      <c r="AQ151" t="s">
        <v>91</v>
      </c>
      <c r="AR151" t="s">
        <v>92</v>
      </c>
      <c r="AS151" t="s"/>
      <c r="AT151" t="s">
        <v>93</v>
      </c>
      <c r="AU151" t="s"/>
      <c r="AV151" t="s"/>
      <c r="AW151" t="s"/>
      <c r="AX151" t="s"/>
      <c r="AY151" t="s"/>
      <c r="AZ151" t="s"/>
      <c r="BA151" t="s"/>
      <c r="BB151" t="n">
        <v>5041832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577</v>
      </c>
      <c r="F152" t="s"/>
      <c r="G152" t="s">
        <v>74</v>
      </c>
      <c r="H152" t="s">
        <v>75</v>
      </c>
      <c r="I152" t="s"/>
      <c r="J152" t="s">
        <v>76</v>
      </c>
      <c r="K152" t="n">
        <v>19.59</v>
      </c>
      <c r="L152" t="s">
        <v>77</v>
      </c>
      <c r="M152" t="s">
        <v>578</v>
      </c>
      <c r="N152" t="s">
        <v>354</v>
      </c>
      <c r="O152" t="s">
        <v>80</v>
      </c>
      <c r="P152" t="s">
        <v>577</v>
      </c>
      <c r="Q152" t="s"/>
      <c r="R152" t="s">
        <v>81</v>
      </c>
      <c r="S152" t="s">
        <v>579</v>
      </c>
      <c r="T152" t="s">
        <v>83</v>
      </c>
      <c r="U152" t="s"/>
      <c r="V152" t="s">
        <v>84</v>
      </c>
      <c r="W152" t="s">
        <v>99</v>
      </c>
      <c r="X152" t="s"/>
      <c r="Y152" t="s">
        <v>86</v>
      </c>
      <c r="Z152">
        <f>HYPERLINK("https://38.76.27.249/savepage/tk_15422085437095573_sr_1793.html","info")</f>
        <v/>
      </c>
      <c r="AA152" t="s"/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>
        <v>89</v>
      </c>
      <c r="AM152" t="s"/>
      <c r="AN152" t="s">
        <v>88</v>
      </c>
      <c r="AO152" t="s">
        <v>90</v>
      </c>
      <c r="AP152" t="n">
        <v>333</v>
      </c>
      <c r="AQ152" t="s">
        <v>91</v>
      </c>
      <c r="AR152" t="s">
        <v>92</v>
      </c>
      <c r="AS152" t="s"/>
      <c r="AT152" t="s">
        <v>93</v>
      </c>
      <c r="AU152" t="s"/>
      <c r="AV152" t="s"/>
      <c r="AW152" t="s"/>
      <c r="AX152" t="s"/>
      <c r="AY152" t="s"/>
      <c r="AZ152" t="s"/>
      <c r="BA152" t="s"/>
      <c r="BB152" t="n">
        <v>5041647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580</v>
      </c>
      <c r="F153" t="s"/>
      <c r="G153" t="s">
        <v>74</v>
      </c>
      <c r="H153" t="s">
        <v>75</v>
      </c>
      <c r="I153" t="s"/>
      <c r="J153" t="s">
        <v>76</v>
      </c>
      <c r="K153" t="n">
        <v>24.29</v>
      </c>
      <c r="L153" t="s">
        <v>77</v>
      </c>
      <c r="M153" t="s">
        <v>581</v>
      </c>
      <c r="N153" t="s">
        <v>146</v>
      </c>
      <c r="O153" t="s">
        <v>80</v>
      </c>
      <c r="P153" t="s">
        <v>580</v>
      </c>
      <c r="Q153" t="s"/>
      <c r="R153" t="s">
        <v>81</v>
      </c>
      <c r="S153" t="s">
        <v>582</v>
      </c>
      <c r="T153" t="s">
        <v>83</v>
      </c>
      <c r="U153" t="s"/>
      <c r="V153" t="s">
        <v>84</v>
      </c>
      <c r="W153" t="s">
        <v>99</v>
      </c>
      <c r="X153" t="s"/>
      <c r="Y153" t="s">
        <v>86</v>
      </c>
      <c r="Z153">
        <f>HYPERLINK("https://38.76.27.249/savepage/tk_15422075326405714_sr_1793.html","info")</f>
        <v/>
      </c>
      <c r="AA153" t="s"/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>
        <v>89</v>
      </c>
      <c r="AM153" t="s"/>
      <c r="AN153" t="s">
        <v>133</v>
      </c>
      <c r="AO153" t="s">
        <v>583</v>
      </c>
      <c r="AP153" t="n">
        <v>153</v>
      </c>
      <c r="AQ153" t="s">
        <v>91</v>
      </c>
      <c r="AR153" t="s">
        <v>71</v>
      </c>
      <c r="AS153" t="s"/>
      <c r="AT153" t="s">
        <v>93</v>
      </c>
      <c r="AU153" t="s"/>
      <c r="AV153" t="s"/>
      <c r="AW153" t="s"/>
      <c r="AX153" t="s"/>
      <c r="AY153" t="s"/>
      <c r="AZ153" t="s"/>
      <c r="BA153" t="s"/>
      <c r="BB153" t="n">
        <v>283884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584</v>
      </c>
      <c r="F154" t="s"/>
      <c r="G154" t="s">
        <v>74</v>
      </c>
      <c r="H154" t="s">
        <v>75</v>
      </c>
      <c r="I154" t="s"/>
      <c r="J154" t="s">
        <v>76</v>
      </c>
      <c r="K154" t="n">
        <v>42.32</v>
      </c>
      <c r="L154" t="s">
        <v>77</v>
      </c>
      <c r="M154" t="s">
        <v>585</v>
      </c>
      <c r="N154" t="s">
        <v>97</v>
      </c>
      <c r="O154" t="s">
        <v>80</v>
      </c>
      <c r="P154" t="s">
        <v>584</v>
      </c>
      <c r="Q154" t="s"/>
      <c r="R154" t="s">
        <v>81</v>
      </c>
      <c r="S154" t="s">
        <v>586</v>
      </c>
      <c r="T154" t="s">
        <v>83</v>
      </c>
      <c r="U154" t="s"/>
      <c r="V154" t="s">
        <v>84</v>
      </c>
      <c r="W154" t="s">
        <v>99</v>
      </c>
      <c r="X154" t="s"/>
      <c r="Y154" t="s">
        <v>86</v>
      </c>
      <c r="Z154">
        <f>HYPERLINK("https://38.76.27.249/savepage/tk_15422091076781318_sr_1793.html","info")</f>
        <v/>
      </c>
      <c r="AA154" t="s"/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>
        <v>89</v>
      </c>
      <c r="AM154" t="s"/>
      <c r="AN154" t="s">
        <v>88</v>
      </c>
      <c r="AO154" t="s">
        <v>90</v>
      </c>
      <c r="AP154" t="n">
        <v>439</v>
      </c>
      <c r="AQ154" t="s">
        <v>91</v>
      </c>
      <c r="AR154" t="s">
        <v>92</v>
      </c>
      <c r="AS154" t="s"/>
      <c r="AT154" t="s">
        <v>93</v>
      </c>
      <c r="AU154" t="s"/>
      <c r="AV154" t="s"/>
      <c r="AW154" t="s"/>
      <c r="AX154" t="s"/>
      <c r="AY154" t="s"/>
      <c r="AZ154" t="s"/>
      <c r="BA154" t="s"/>
      <c r="BB154" t="n">
        <v>3013776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587</v>
      </c>
      <c r="F155" t="s"/>
      <c r="G155" t="s">
        <v>74</v>
      </c>
      <c r="H155" t="s">
        <v>75</v>
      </c>
      <c r="I155" t="s"/>
      <c r="J155" t="s">
        <v>76</v>
      </c>
      <c r="K155" t="n">
        <v>23.33</v>
      </c>
      <c r="L155" t="s">
        <v>77</v>
      </c>
      <c r="M155" t="s">
        <v>156</v>
      </c>
      <c r="N155" t="s">
        <v>588</v>
      </c>
      <c r="O155" t="s">
        <v>80</v>
      </c>
      <c r="P155" t="s">
        <v>587</v>
      </c>
      <c r="Q155" t="s"/>
      <c r="R155" t="s">
        <v>81</v>
      </c>
      <c r="S155" t="s">
        <v>158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HYPERLINK("https://38.76.27.249/savepage/tk_15422100268395424_sr_1793.html","info")</f>
        <v/>
      </c>
      <c r="AA155" t="s"/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>
        <v>89</v>
      </c>
      <c r="AM155" t="s"/>
      <c r="AN155" t="s">
        <v>88</v>
      </c>
      <c r="AO155" t="s">
        <v>90</v>
      </c>
      <c r="AP155" t="n">
        <v>606</v>
      </c>
      <c r="AQ155" t="s">
        <v>91</v>
      </c>
      <c r="AR155" t="s">
        <v>92</v>
      </c>
      <c r="AS155" t="s"/>
      <c r="AT155" t="s">
        <v>93</v>
      </c>
      <c r="AU155" t="s"/>
      <c r="AV155" t="s"/>
      <c r="AW155" t="s"/>
      <c r="AX155" t="s"/>
      <c r="AY155" t="s"/>
      <c r="AZ155" t="s"/>
      <c r="BA155" t="s"/>
      <c r="BB155" t="n">
        <v>4932247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589</v>
      </c>
      <c r="F156" t="s"/>
      <c r="G156" t="s">
        <v>74</v>
      </c>
      <c r="H156" t="s">
        <v>75</v>
      </c>
      <c r="I156" t="s"/>
      <c r="J156" t="s">
        <v>76</v>
      </c>
      <c r="K156" t="n">
        <v>31.19</v>
      </c>
      <c r="L156" t="s">
        <v>77</v>
      </c>
      <c r="M156" t="s">
        <v>546</v>
      </c>
      <c r="N156" t="s">
        <v>390</v>
      </c>
      <c r="O156" t="s">
        <v>80</v>
      </c>
      <c r="P156" t="s">
        <v>589</v>
      </c>
      <c r="Q156" t="s"/>
      <c r="R156" t="s">
        <v>81</v>
      </c>
      <c r="S156" t="s">
        <v>547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HYPERLINK("https://38.76.27.249/savepage/tk_15422093221992702_sr_1793.html","info")</f>
        <v/>
      </c>
      <c r="AA156" t="s"/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>
        <v>89</v>
      </c>
      <c r="AM156" t="s"/>
      <c r="AN156" t="s">
        <v>88</v>
      </c>
      <c r="AO156" t="s">
        <v>90</v>
      </c>
      <c r="AP156" t="n">
        <v>481</v>
      </c>
      <c r="AQ156" t="s">
        <v>91</v>
      </c>
      <c r="AR156" t="s">
        <v>92</v>
      </c>
      <c r="AS156" t="s"/>
      <c r="AT156" t="s">
        <v>93</v>
      </c>
      <c r="AU156" t="s"/>
      <c r="AV156" t="s"/>
      <c r="AW156" t="s"/>
      <c r="AX156" t="s"/>
      <c r="AY156" t="s"/>
      <c r="AZ156" t="s"/>
      <c r="BA156" t="s"/>
      <c r="BB156" t="n">
        <v>4922058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590</v>
      </c>
      <c r="F157" t="s"/>
      <c r="G157" t="s">
        <v>74</v>
      </c>
      <c r="H157" t="s">
        <v>75</v>
      </c>
      <c r="I157" t="s"/>
      <c r="J157" t="s">
        <v>76</v>
      </c>
      <c r="K157" t="n">
        <v>22.14</v>
      </c>
      <c r="L157" t="s">
        <v>77</v>
      </c>
      <c r="M157" t="s">
        <v>591</v>
      </c>
      <c r="N157" t="s">
        <v>120</v>
      </c>
      <c r="O157" t="s">
        <v>80</v>
      </c>
      <c r="P157" t="s">
        <v>590</v>
      </c>
      <c r="Q157" t="s"/>
      <c r="R157" t="s">
        <v>81</v>
      </c>
      <c r="S157" t="s">
        <v>592</v>
      </c>
      <c r="T157" t="s">
        <v>83</v>
      </c>
      <c r="U157" t="s"/>
      <c r="V157" t="s">
        <v>84</v>
      </c>
      <c r="W157" t="s">
        <v>99</v>
      </c>
      <c r="X157" t="s"/>
      <c r="Y157" t="s">
        <v>86</v>
      </c>
      <c r="Z157">
        <f>HYPERLINK("https://38.76.27.249/savepage/tk_15422098606399095_sr_1793.html","info")</f>
        <v/>
      </c>
      <c r="AA157" t="s"/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>
        <v>89</v>
      </c>
      <c r="AM157" t="s"/>
      <c r="AN157" t="s">
        <v>88</v>
      </c>
      <c r="AO157" t="s">
        <v>90</v>
      </c>
      <c r="AP157" t="n">
        <v>576</v>
      </c>
      <c r="AQ157" t="s">
        <v>91</v>
      </c>
      <c r="AR157" t="s">
        <v>92</v>
      </c>
      <c r="AS157" t="s"/>
      <c r="AT157" t="s">
        <v>93</v>
      </c>
      <c r="AU157" t="s"/>
      <c r="AV157" t="s"/>
      <c r="AW157" t="s"/>
      <c r="AX157" t="s"/>
      <c r="AY157" t="s"/>
      <c r="AZ157" t="s"/>
      <c r="BA157" t="s"/>
      <c r="BB157" t="n">
        <v>2523426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593</v>
      </c>
      <c r="F158" t="s"/>
      <c r="G158" t="s">
        <v>74</v>
      </c>
      <c r="H158" t="s">
        <v>75</v>
      </c>
      <c r="I158" t="s"/>
      <c r="J158" t="s">
        <v>76</v>
      </c>
      <c r="K158" t="n">
        <v>31.5</v>
      </c>
      <c r="L158" t="s">
        <v>77</v>
      </c>
      <c r="M158" t="s">
        <v>485</v>
      </c>
      <c r="N158" t="s">
        <v>131</v>
      </c>
      <c r="O158" t="s">
        <v>80</v>
      </c>
      <c r="P158" t="s">
        <v>593</v>
      </c>
      <c r="Q158" t="s"/>
      <c r="R158" t="s">
        <v>81</v>
      </c>
      <c r="S158" t="s">
        <v>594</v>
      </c>
      <c r="T158" t="s">
        <v>83</v>
      </c>
      <c r="U158" t="s"/>
      <c r="V158" t="s">
        <v>84</v>
      </c>
      <c r="W158" t="s">
        <v>99</v>
      </c>
      <c r="X158" t="s"/>
      <c r="Y158" t="s">
        <v>86</v>
      </c>
      <c r="Z158">
        <f>HYPERLINK("https://38.76.27.249/savepage/tk_15422079368824792_sr_1793.html","info")</f>
        <v/>
      </c>
      <c r="AA158" t="s"/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>
        <v>89</v>
      </c>
      <c r="AM158" t="s"/>
      <c r="AN158" t="s">
        <v>88</v>
      </c>
      <c r="AO158" t="s">
        <v>90</v>
      </c>
      <c r="AP158" t="n">
        <v>224</v>
      </c>
      <c r="AQ158" t="s">
        <v>91</v>
      </c>
      <c r="AR158" t="s">
        <v>92</v>
      </c>
      <c r="AS158" t="s"/>
      <c r="AT158" t="s">
        <v>93</v>
      </c>
      <c r="AU158" t="s"/>
      <c r="AV158" t="s"/>
      <c r="AW158" t="s"/>
      <c r="AX158" t="s"/>
      <c r="AY158" t="s"/>
      <c r="AZ158" t="s"/>
      <c r="BA158" t="s"/>
      <c r="BB158" t="n">
        <v>568069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595</v>
      </c>
      <c r="F159" t="s"/>
      <c r="G159" t="s">
        <v>74</v>
      </c>
      <c r="H159" t="s">
        <v>75</v>
      </c>
      <c r="I159" t="s"/>
      <c r="J159" t="s">
        <v>76</v>
      </c>
      <c r="K159" t="n">
        <v>21.47</v>
      </c>
      <c r="L159" t="s">
        <v>77</v>
      </c>
      <c r="M159" t="s">
        <v>596</v>
      </c>
      <c r="N159" t="s">
        <v>97</v>
      </c>
      <c r="O159" t="s">
        <v>80</v>
      </c>
      <c r="P159" t="s">
        <v>595</v>
      </c>
      <c r="Q159" t="s"/>
      <c r="R159" t="s">
        <v>81</v>
      </c>
      <c r="S159" t="s">
        <v>597</v>
      </c>
      <c r="T159" t="s">
        <v>83</v>
      </c>
      <c r="U159" t="s"/>
      <c r="V159" t="s">
        <v>84</v>
      </c>
      <c r="W159" t="s">
        <v>99</v>
      </c>
      <c r="X159" t="s"/>
      <c r="Y159" t="s">
        <v>86</v>
      </c>
      <c r="Z159">
        <f>HYPERLINK("https://38.76.27.249/savepage/tk_15422098747452593_sr_1793.html","info")</f>
        <v/>
      </c>
      <c r="AA159" t="s"/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>
        <v>89</v>
      </c>
      <c r="AM159" t="s"/>
      <c r="AN159" t="s">
        <v>88</v>
      </c>
      <c r="AO159" t="s">
        <v>90</v>
      </c>
      <c r="AP159" t="n">
        <v>579</v>
      </c>
      <c r="AQ159" t="s">
        <v>91</v>
      </c>
      <c r="AR159" t="s">
        <v>92</v>
      </c>
      <c r="AS159" t="s"/>
      <c r="AT159" t="s">
        <v>93</v>
      </c>
      <c r="AU159" t="s"/>
      <c r="AV159" t="s"/>
      <c r="AW159" t="s"/>
      <c r="AX159" t="s"/>
      <c r="AY159" t="s"/>
      <c r="AZ159" t="s"/>
      <c r="BA159" t="s"/>
      <c r="BB159" t="n">
        <v>5770708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598</v>
      </c>
      <c r="F160" t="s"/>
      <c r="G160" t="s">
        <v>74</v>
      </c>
      <c r="H160" t="s">
        <v>75</v>
      </c>
      <c r="I160" t="s"/>
      <c r="J160" t="s">
        <v>76</v>
      </c>
      <c r="K160" t="n">
        <v>34.26</v>
      </c>
      <c r="L160" t="s">
        <v>77</v>
      </c>
      <c r="M160" t="s">
        <v>599</v>
      </c>
      <c r="N160" t="s">
        <v>451</v>
      </c>
      <c r="O160" t="s">
        <v>80</v>
      </c>
      <c r="P160" t="s">
        <v>598</v>
      </c>
      <c r="Q160" t="s"/>
      <c r="R160" t="s">
        <v>81</v>
      </c>
      <c r="S160" t="s">
        <v>600</v>
      </c>
      <c r="T160" t="s">
        <v>83</v>
      </c>
      <c r="U160" t="s"/>
      <c r="V160" t="s">
        <v>84</v>
      </c>
      <c r="W160" t="s">
        <v>99</v>
      </c>
      <c r="X160" t="s"/>
      <c r="Y160" t="s">
        <v>86</v>
      </c>
      <c r="Z160">
        <f>HYPERLINK("https://38.76.27.249/savepage/tk_15422072994744768_sr_1793.html","info")</f>
        <v/>
      </c>
      <c r="AA160" t="s"/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>
        <v>89</v>
      </c>
      <c r="AM160" t="s"/>
      <c r="AN160" t="s">
        <v>88</v>
      </c>
      <c r="AO160" t="s">
        <v>90</v>
      </c>
      <c r="AP160" t="n">
        <v>110</v>
      </c>
      <c r="AQ160" t="s">
        <v>91</v>
      </c>
      <c r="AR160" t="s">
        <v>92</v>
      </c>
      <c r="AS160" t="s"/>
      <c r="AT160" t="s">
        <v>93</v>
      </c>
      <c r="AU160" t="s"/>
      <c r="AV160" t="s"/>
      <c r="AW160" t="s"/>
      <c r="AX160" t="s"/>
      <c r="AY160" t="s"/>
      <c r="AZ160" t="s"/>
      <c r="BA160" t="s"/>
      <c r="BB160" t="n">
        <v>1161806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601</v>
      </c>
      <c r="F161" t="s"/>
      <c r="G161" t="s">
        <v>74</v>
      </c>
      <c r="H161" t="s">
        <v>75</v>
      </c>
      <c r="I161" t="s"/>
      <c r="J161" t="s">
        <v>76</v>
      </c>
      <c r="K161" t="n">
        <v>24.95</v>
      </c>
      <c r="L161" t="s">
        <v>77</v>
      </c>
      <c r="M161" t="s">
        <v>602</v>
      </c>
      <c r="N161" t="s">
        <v>390</v>
      </c>
      <c r="O161" t="s">
        <v>80</v>
      </c>
      <c r="P161" t="s">
        <v>601</v>
      </c>
      <c r="Q161" t="s"/>
      <c r="R161" t="s">
        <v>81</v>
      </c>
      <c r="S161" t="s">
        <v>603</v>
      </c>
      <c r="T161" t="s">
        <v>83</v>
      </c>
      <c r="U161" t="s"/>
      <c r="V161" t="s">
        <v>84</v>
      </c>
      <c r="W161" t="s">
        <v>99</v>
      </c>
      <c r="X161" t="s"/>
      <c r="Y161" t="s">
        <v>86</v>
      </c>
      <c r="Z161">
        <f>HYPERLINK("https://38.76.27.249/savepage/tk_15422096670802372_sr_1793.html","info")</f>
        <v/>
      </c>
      <c r="AA161" t="s"/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>
        <v>89</v>
      </c>
      <c r="AM161" t="s"/>
      <c r="AN161" t="s">
        <v>88</v>
      </c>
      <c r="AO161" t="s">
        <v>90</v>
      </c>
      <c r="AP161" t="n">
        <v>539</v>
      </c>
      <c r="AQ161" t="s">
        <v>91</v>
      </c>
      <c r="AR161" t="s">
        <v>92</v>
      </c>
      <c r="AS161" t="s"/>
      <c r="AT161" t="s">
        <v>93</v>
      </c>
      <c r="AU161" t="s"/>
      <c r="AV161" t="s"/>
      <c r="AW161" t="s"/>
      <c r="AX161" t="s"/>
      <c r="AY161" t="s"/>
      <c r="AZ161" t="s"/>
      <c r="BA161" t="s"/>
      <c r="BB161" t="n">
        <v>5274798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604</v>
      </c>
      <c r="F162" t="s"/>
      <c r="G162" t="s">
        <v>74</v>
      </c>
      <c r="H162" t="s">
        <v>75</v>
      </c>
      <c r="I162" t="s"/>
      <c r="J162" t="s">
        <v>76</v>
      </c>
      <c r="K162" t="n">
        <v>30.79</v>
      </c>
      <c r="L162" t="s">
        <v>77</v>
      </c>
      <c r="M162" t="s">
        <v>605</v>
      </c>
      <c r="N162" t="s">
        <v>120</v>
      </c>
      <c r="O162" t="s">
        <v>80</v>
      </c>
      <c r="P162" t="s">
        <v>604</v>
      </c>
      <c r="Q162" t="s"/>
      <c r="R162" t="s">
        <v>81</v>
      </c>
      <c r="S162" t="s">
        <v>606</v>
      </c>
      <c r="T162" t="s">
        <v>83</v>
      </c>
      <c r="U162" t="s"/>
      <c r="V162" t="s">
        <v>84</v>
      </c>
      <c r="W162" t="s">
        <v>99</v>
      </c>
      <c r="X162" t="s"/>
      <c r="Y162" t="s">
        <v>86</v>
      </c>
      <c r="Z162">
        <f>HYPERLINK("https://38.76.27.249/savepage/tk_15422094533906586_sr_1793.html","info")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>
        <v>89</v>
      </c>
      <c r="AM162" t="s"/>
      <c r="AN162" t="s">
        <v>88</v>
      </c>
      <c r="AO162" t="s">
        <v>90</v>
      </c>
      <c r="AP162" t="n">
        <v>501</v>
      </c>
      <c r="AQ162" t="s">
        <v>91</v>
      </c>
      <c r="AR162" t="s">
        <v>92</v>
      </c>
      <c r="AS162" t="s"/>
      <c r="AT162" t="s">
        <v>93</v>
      </c>
      <c r="AU162" t="s"/>
      <c r="AV162" t="s"/>
      <c r="AW162" t="s"/>
      <c r="AX162" t="s"/>
      <c r="AY162" t="s"/>
      <c r="AZ162" t="s"/>
      <c r="BA162" t="s"/>
      <c r="BB162" t="n">
        <v>5215055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607</v>
      </c>
      <c r="F163" t="s"/>
      <c r="G163" t="s">
        <v>74</v>
      </c>
      <c r="H163" t="s">
        <v>75</v>
      </c>
      <c r="I163" t="s"/>
      <c r="J163" t="s">
        <v>76</v>
      </c>
      <c r="K163" t="n">
        <v>16.77</v>
      </c>
      <c r="L163" t="s">
        <v>77</v>
      </c>
      <c r="M163" t="s">
        <v>608</v>
      </c>
      <c r="N163" t="s">
        <v>79</v>
      </c>
      <c r="O163" t="s">
        <v>80</v>
      </c>
      <c r="P163" t="s">
        <v>607</v>
      </c>
      <c r="Q163" t="s"/>
      <c r="R163" t="s">
        <v>81</v>
      </c>
      <c r="S163" t="s">
        <v>609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HYPERLINK("https://38.76.27.249/savepage/tk_15422069798300054_sr_1793.html","info")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>
        <v>89</v>
      </c>
      <c r="AM163" t="s"/>
      <c r="AN163" t="s">
        <v>88</v>
      </c>
      <c r="AO163" t="s">
        <v>90</v>
      </c>
      <c r="AP163" t="n">
        <v>58</v>
      </c>
      <c r="AQ163" t="s">
        <v>91</v>
      </c>
      <c r="AR163" t="s">
        <v>71</v>
      </c>
      <c r="AS163" t="s"/>
      <c r="AT163" t="s">
        <v>93</v>
      </c>
      <c r="AU163" t="s"/>
      <c r="AV163" t="s"/>
      <c r="AW163" t="s"/>
      <c r="AX163" t="s"/>
      <c r="AY163" t="s"/>
      <c r="AZ163" t="s"/>
      <c r="BA163" t="s"/>
      <c r="BB163" t="n">
        <v>1140764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610</v>
      </c>
      <c r="F164" t="s"/>
      <c r="G164" t="s">
        <v>74</v>
      </c>
      <c r="H164" t="s">
        <v>75</v>
      </c>
      <c r="I164" t="s"/>
      <c r="J164" t="s">
        <v>76</v>
      </c>
      <c r="K164" t="n">
        <v>19.86</v>
      </c>
      <c r="L164" t="s">
        <v>77</v>
      </c>
      <c r="M164" t="s">
        <v>611</v>
      </c>
      <c r="N164" t="s">
        <v>354</v>
      </c>
      <c r="O164" t="s">
        <v>80</v>
      </c>
      <c r="P164" t="s">
        <v>610</v>
      </c>
      <c r="Q164" t="s"/>
      <c r="R164" t="s">
        <v>81</v>
      </c>
      <c r="S164" t="s">
        <v>612</v>
      </c>
      <c r="T164" t="s">
        <v>83</v>
      </c>
      <c r="U164" t="s"/>
      <c r="V164" t="s">
        <v>84</v>
      </c>
      <c r="W164" t="s">
        <v>99</v>
      </c>
      <c r="X164" t="s"/>
      <c r="Y164" t="s">
        <v>86</v>
      </c>
      <c r="Z164">
        <f>HYPERLINK("https://38.76.27.249/savepage/tk_15422083318027682_sr_1793.html","info")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>
        <v>89</v>
      </c>
      <c r="AM164" t="s"/>
      <c r="AN164" t="s">
        <v>88</v>
      </c>
      <c r="AO164" t="s">
        <v>90</v>
      </c>
      <c r="AP164" t="n">
        <v>296</v>
      </c>
      <c r="AQ164" t="s">
        <v>91</v>
      </c>
      <c r="AR164" t="s">
        <v>92</v>
      </c>
      <c r="AS164" t="s"/>
      <c r="AT164" t="s">
        <v>93</v>
      </c>
      <c r="AU164" t="s"/>
      <c r="AV164" t="s"/>
      <c r="AW164" t="s"/>
      <c r="AX164" t="s"/>
      <c r="AY164" t="s"/>
      <c r="AZ164" t="s"/>
      <c r="BA164" t="s"/>
      <c r="BB164" t="n">
        <v>5835922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613</v>
      </c>
      <c r="F165" t="s"/>
      <c r="G165" t="s">
        <v>74</v>
      </c>
      <c r="H165" t="s">
        <v>75</v>
      </c>
      <c r="I165" t="s"/>
      <c r="J165" t="s">
        <v>76</v>
      </c>
      <c r="K165" t="n">
        <v>14.21</v>
      </c>
      <c r="L165" t="s">
        <v>77</v>
      </c>
      <c r="M165" t="s">
        <v>109</v>
      </c>
      <c r="N165" t="s">
        <v>614</v>
      </c>
      <c r="O165" t="s">
        <v>80</v>
      </c>
      <c r="P165" t="s">
        <v>613</v>
      </c>
      <c r="Q165" t="s"/>
      <c r="R165" t="s">
        <v>81</v>
      </c>
      <c r="S165" t="s">
        <v>615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HYPERLINK("https://38.76.27.249/savepage/tk_15422085543017066_sr_1793.html","info")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>
        <v>89</v>
      </c>
      <c r="AM165" t="s"/>
      <c r="AN165" t="s">
        <v>88</v>
      </c>
      <c r="AO165" t="s">
        <v>90</v>
      </c>
      <c r="AP165" t="n">
        <v>335</v>
      </c>
      <c r="AQ165" t="s">
        <v>91</v>
      </c>
      <c r="AR165" t="s">
        <v>92</v>
      </c>
      <c r="AS165" t="s"/>
      <c r="AT165" t="s">
        <v>93</v>
      </c>
      <c r="AU165" t="s"/>
      <c r="AV165" t="s"/>
      <c r="AW165" t="s"/>
      <c r="AX165" t="s"/>
      <c r="AY165" t="s"/>
      <c r="AZ165" t="s"/>
      <c r="BA165" t="s"/>
      <c r="BB165" t="n">
        <v>5287624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613</v>
      </c>
      <c r="F166" t="s"/>
      <c r="G166" t="s">
        <v>74</v>
      </c>
      <c r="H166" t="s">
        <v>75</v>
      </c>
      <c r="I166" t="s"/>
      <c r="J166" t="s">
        <v>76</v>
      </c>
      <c r="K166" t="n">
        <v>15.79</v>
      </c>
      <c r="L166" t="s">
        <v>77</v>
      </c>
      <c r="M166" t="s">
        <v>109</v>
      </c>
      <c r="N166" t="s">
        <v>614</v>
      </c>
      <c r="O166" t="s">
        <v>80</v>
      </c>
      <c r="P166" t="s">
        <v>613</v>
      </c>
      <c r="Q166" t="s"/>
      <c r="R166" t="s">
        <v>81</v>
      </c>
      <c r="S166" t="s">
        <v>616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HYPERLINK("https://38.76.27.249/savepage/tk_15422085543017066_sr_1793.html","info")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>
        <v>89</v>
      </c>
      <c r="AM166" t="s"/>
      <c r="AN166" t="s">
        <v>88</v>
      </c>
      <c r="AO166" t="s">
        <v>90</v>
      </c>
      <c r="AP166" t="n">
        <v>335</v>
      </c>
      <c r="AQ166" t="s">
        <v>91</v>
      </c>
      <c r="AR166" t="s">
        <v>92</v>
      </c>
      <c r="AS166" t="s"/>
      <c r="AT166" t="s">
        <v>93</v>
      </c>
      <c r="AU166" t="s"/>
      <c r="AV166" t="s"/>
      <c r="AW166" t="s"/>
      <c r="AX166" t="s"/>
      <c r="AY166" t="s"/>
      <c r="AZ166" t="s"/>
      <c r="BA166" t="s"/>
      <c r="BB166" t="n">
        <v>5287624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617</v>
      </c>
      <c r="F167" t="s"/>
      <c r="G167" t="s">
        <v>74</v>
      </c>
      <c r="H167" t="s">
        <v>75</v>
      </c>
      <c r="I167" t="s"/>
      <c r="J167" t="s">
        <v>76</v>
      </c>
      <c r="K167" t="n">
        <v>39.58</v>
      </c>
      <c r="L167" t="s">
        <v>77</v>
      </c>
      <c r="M167" t="s">
        <v>618</v>
      </c>
      <c r="N167" t="s">
        <v>124</v>
      </c>
      <c r="O167" t="s">
        <v>80</v>
      </c>
      <c r="P167" t="s">
        <v>617</v>
      </c>
      <c r="Q167" t="s"/>
      <c r="R167" t="s">
        <v>81</v>
      </c>
      <c r="S167" t="s">
        <v>619</v>
      </c>
      <c r="T167" t="s">
        <v>83</v>
      </c>
      <c r="U167" t="s"/>
      <c r="V167" t="s">
        <v>84</v>
      </c>
      <c r="W167" t="s">
        <v>99</v>
      </c>
      <c r="X167" t="s"/>
      <c r="Y167" t="s">
        <v>86</v>
      </c>
      <c r="Z167">
        <f>HYPERLINK("https://38.76.27.249/savepage/tk_15422084997332268_sr_1793.html","info")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>
        <v>89</v>
      </c>
      <c r="AM167" t="s"/>
      <c r="AN167" t="s">
        <v>88</v>
      </c>
      <c r="AO167" t="s">
        <v>90</v>
      </c>
      <c r="AP167" t="n">
        <v>325</v>
      </c>
      <c r="AQ167" t="s">
        <v>91</v>
      </c>
      <c r="AR167" t="s">
        <v>92</v>
      </c>
      <c r="AS167" t="s"/>
      <c r="AT167" t="s">
        <v>93</v>
      </c>
      <c r="AU167" t="s"/>
      <c r="AV167" t="s"/>
      <c r="AW167" t="s"/>
      <c r="AX167" t="s"/>
      <c r="AY167" t="s"/>
      <c r="AZ167" t="s"/>
      <c r="BA167" t="s"/>
      <c r="BB167" t="n">
        <v>109670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620</v>
      </c>
      <c r="F168" t="s"/>
      <c r="G168" t="s">
        <v>74</v>
      </c>
      <c r="H168" t="s">
        <v>75</v>
      </c>
      <c r="I168" t="s"/>
      <c r="J168" t="s">
        <v>76</v>
      </c>
      <c r="K168" t="n">
        <v>24.77</v>
      </c>
      <c r="L168" t="s">
        <v>77</v>
      </c>
      <c r="M168" t="s">
        <v>621</v>
      </c>
      <c r="N168" t="s">
        <v>97</v>
      </c>
      <c r="O168" t="s">
        <v>80</v>
      </c>
      <c r="P168" t="s">
        <v>620</v>
      </c>
      <c r="Q168" t="s"/>
      <c r="R168" t="s">
        <v>81</v>
      </c>
      <c r="S168" t="s">
        <v>622</v>
      </c>
      <c r="T168" t="s">
        <v>83</v>
      </c>
      <c r="U168" t="s"/>
      <c r="V168" t="s">
        <v>84</v>
      </c>
      <c r="W168" t="s">
        <v>99</v>
      </c>
      <c r="X168" t="s"/>
      <c r="Y168" t="s">
        <v>86</v>
      </c>
      <c r="Z168">
        <f>HYPERLINK("https://38.76.27.249/savepage/tk_15422083965620472_sr_1793.html","info")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>
        <v>89</v>
      </c>
      <c r="AM168" t="s"/>
      <c r="AN168" t="s">
        <v>88</v>
      </c>
      <c r="AO168" t="s">
        <v>90</v>
      </c>
      <c r="AP168" t="n">
        <v>308</v>
      </c>
      <c r="AQ168" t="s">
        <v>91</v>
      </c>
      <c r="AR168" t="s">
        <v>92</v>
      </c>
      <c r="AS168" t="s"/>
      <c r="AT168" t="s">
        <v>93</v>
      </c>
      <c r="AU168" t="s"/>
      <c r="AV168" t="s"/>
      <c r="AW168" t="s"/>
      <c r="AX168" t="s"/>
      <c r="AY168" t="s"/>
      <c r="AZ168" t="s"/>
      <c r="BA168" t="s"/>
      <c r="BB168" t="n">
        <v>5835916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623</v>
      </c>
      <c r="F169" t="s"/>
      <c r="G169" t="s">
        <v>74</v>
      </c>
      <c r="H169" t="s">
        <v>75</v>
      </c>
      <c r="I169" t="s"/>
      <c r="J169" t="s">
        <v>76</v>
      </c>
      <c r="K169" t="n">
        <v>374.1</v>
      </c>
      <c r="L169" t="s">
        <v>77</v>
      </c>
      <c r="M169" t="s">
        <v>624</v>
      </c>
      <c r="N169" t="s">
        <v>120</v>
      </c>
      <c r="O169" t="s">
        <v>80</v>
      </c>
      <c r="P169" t="s">
        <v>623</v>
      </c>
      <c r="Q169" t="s"/>
      <c r="R169" t="s">
        <v>81</v>
      </c>
      <c r="S169" t="s">
        <v>625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HYPERLINK("https://38.76.27.249/savepage/tk_15422066343520215_sr_1793.html","info")</f>
        <v/>
      </c>
      <c r="AA169" t="s"/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>
        <v>89</v>
      </c>
      <c r="AM169" t="s"/>
      <c r="AN169" t="s">
        <v>88</v>
      </c>
      <c r="AO169" t="s">
        <v>90</v>
      </c>
      <c r="AP169" t="n">
        <v>1</v>
      </c>
      <c r="AQ169" t="s">
        <v>91</v>
      </c>
      <c r="AR169" t="s">
        <v>92</v>
      </c>
      <c r="AS169" t="s"/>
      <c r="AT169" t="s">
        <v>93</v>
      </c>
      <c r="AU169" t="s"/>
      <c r="AV169" t="s"/>
      <c r="AW169" t="s"/>
      <c r="AX169" t="s"/>
      <c r="AY169" t="s"/>
      <c r="AZ169" t="s"/>
      <c r="BA169" t="s"/>
      <c r="BB169" t="n">
        <v>70697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623</v>
      </c>
      <c r="F170" t="s"/>
      <c r="G170" t="s">
        <v>74</v>
      </c>
      <c r="H170" t="s">
        <v>75</v>
      </c>
      <c r="I170" t="s"/>
      <c r="J170" t="s">
        <v>76</v>
      </c>
      <c r="K170" t="n">
        <v>378.61</v>
      </c>
      <c r="L170" t="s">
        <v>77</v>
      </c>
      <c r="M170" t="s">
        <v>626</v>
      </c>
      <c r="N170" t="s">
        <v>120</v>
      </c>
      <c r="O170" t="s">
        <v>80</v>
      </c>
      <c r="P170" t="s">
        <v>623</v>
      </c>
      <c r="Q170" t="s"/>
      <c r="R170" t="s">
        <v>81</v>
      </c>
      <c r="S170" t="s">
        <v>627</v>
      </c>
      <c r="T170" t="s">
        <v>83</v>
      </c>
      <c r="U170" t="s"/>
      <c r="V170" t="s">
        <v>84</v>
      </c>
      <c r="W170" t="s">
        <v>99</v>
      </c>
      <c r="X170" t="s"/>
      <c r="Y170" t="s">
        <v>86</v>
      </c>
      <c r="Z170">
        <f>HYPERLINK("https://38.76.27.249/savepage/tk_15422066343520215_sr_1793.html","info")</f>
        <v/>
      </c>
      <c r="AA170" t="s"/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>
        <v>89</v>
      </c>
      <c r="AM170" t="s"/>
      <c r="AN170" t="s">
        <v>88</v>
      </c>
      <c r="AO170" t="s">
        <v>90</v>
      </c>
      <c r="AP170" t="n">
        <v>1</v>
      </c>
      <c r="AQ170" t="s">
        <v>91</v>
      </c>
      <c r="AR170" t="s">
        <v>92</v>
      </c>
      <c r="AS170" t="s"/>
      <c r="AT170" t="s">
        <v>93</v>
      </c>
      <c r="AU170" t="s"/>
      <c r="AV170" t="s"/>
      <c r="AW170" t="s"/>
      <c r="AX170" t="s"/>
      <c r="AY170" t="s"/>
      <c r="AZ170" t="s"/>
      <c r="BA170" t="s"/>
      <c r="BB170" t="n">
        <v>70697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628</v>
      </c>
      <c r="F171" t="s"/>
      <c r="G171" t="s">
        <v>74</v>
      </c>
      <c r="H171" t="s">
        <v>75</v>
      </c>
      <c r="I171" t="s"/>
      <c r="J171" t="s">
        <v>76</v>
      </c>
      <c r="K171" t="n">
        <v>22.45</v>
      </c>
      <c r="L171" t="s">
        <v>77</v>
      </c>
      <c r="M171" t="s">
        <v>109</v>
      </c>
      <c r="N171" t="s">
        <v>120</v>
      </c>
      <c r="O171" t="s">
        <v>80</v>
      </c>
      <c r="P171" t="s">
        <v>628</v>
      </c>
      <c r="Q171" t="s"/>
      <c r="R171" t="s">
        <v>81</v>
      </c>
      <c r="S171" t="s">
        <v>315</v>
      </c>
      <c r="T171" t="s">
        <v>83</v>
      </c>
      <c r="U171" t="s"/>
      <c r="V171" t="s">
        <v>84</v>
      </c>
      <c r="W171" t="s">
        <v>99</v>
      </c>
      <c r="X171" t="s"/>
      <c r="Y171" t="s">
        <v>86</v>
      </c>
      <c r="Z171">
        <f>HYPERLINK("https://38.76.27.249/savepage/tk_15422099858190405_sr_1793.html","info")</f>
        <v/>
      </c>
      <c r="AA171" t="s"/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>
        <v>89</v>
      </c>
      <c r="AM171" t="s"/>
      <c r="AN171" t="s">
        <v>88</v>
      </c>
      <c r="AO171" t="s">
        <v>90</v>
      </c>
      <c r="AP171" t="n">
        <v>598</v>
      </c>
      <c r="AQ171" t="s">
        <v>91</v>
      </c>
      <c r="AR171" t="s">
        <v>92</v>
      </c>
      <c r="AS171" t="s"/>
      <c r="AT171" t="s">
        <v>93</v>
      </c>
      <c r="AU171" t="s"/>
      <c r="AV171" t="s"/>
      <c r="AW171" t="s"/>
      <c r="AX171" t="s"/>
      <c r="AY171" t="s"/>
      <c r="AZ171" t="s"/>
      <c r="BA171" t="s"/>
      <c r="BB171" t="n">
        <v>5302870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629</v>
      </c>
      <c r="F172" t="s"/>
      <c r="G172" t="s">
        <v>74</v>
      </c>
      <c r="H172" t="s">
        <v>75</v>
      </c>
      <c r="I172" t="s"/>
      <c r="J172" t="s">
        <v>76</v>
      </c>
      <c r="K172" t="n">
        <v>1590.8</v>
      </c>
      <c r="L172" t="s">
        <v>77</v>
      </c>
      <c r="M172" t="s">
        <v>630</v>
      </c>
      <c r="N172" t="s">
        <v>631</v>
      </c>
      <c r="O172" t="s">
        <v>80</v>
      </c>
      <c r="P172" t="s">
        <v>629</v>
      </c>
      <c r="Q172" t="s"/>
      <c r="R172" t="s">
        <v>81</v>
      </c>
      <c r="S172" t="s">
        <v>632</v>
      </c>
      <c r="T172" t="s">
        <v>83</v>
      </c>
      <c r="U172" t="s"/>
      <c r="V172" t="s">
        <v>84</v>
      </c>
      <c r="W172" t="s">
        <v>99</v>
      </c>
      <c r="X172" t="s"/>
      <c r="Y172" t="s">
        <v>86</v>
      </c>
      <c r="Z172">
        <f>HYPERLINK("https://38.76.27.249/savepage/tk_1542206742939229_sr_1793.html","info")</f>
        <v/>
      </c>
      <c r="AA172" t="s"/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>
        <v>89</v>
      </c>
      <c r="AM172" t="s"/>
      <c r="AN172" t="s">
        <v>88</v>
      </c>
      <c r="AO172" t="s">
        <v>90</v>
      </c>
      <c r="AP172" t="n">
        <v>20</v>
      </c>
      <c r="AQ172" t="s">
        <v>91</v>
      </c>
      <c r="AR172" t="s">
        <v>92</v>
      </c>
      <c r="AS172" t="s"/>
      <c r="AT172" t="s">
        <v>93</v>
      </c>
      <c r="AU172" t="s"/>
      <c r="AV172" t="s"/>
      <c r="AW172" t="s"/>
      <c r="AX172" t="s"/>
      <c r="AY172" t="s"/>
      <c r="AZ172" t="s"/>
      <c r="BA172" t="s"/>
      <c r="BB172" t="n">
        <v>3749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633</v>
      </c>
      <c r="F173" t="s"/>
      <c r="G173" t="s">
        <v>74</v>
      </c>
      <c r="H173" t="s">
        <v>75</v>
      </c>
      <c r="I173" t="s"/>
      <c r="J173" t="s">
        <v>76</v>
      </c>
      <c r="K173" t="n">
        <v>41.04</v>
      </c>
      <c r="L173" t="s">
        <v>77</v>
      </c>
      <c r="M173" t="s">
        <v>634</v>
      </c>
      <c r="N173" t="s">
        <v>79</v>
      </c>
      <c r="O173" t="s">
        <v>80</v>
      </c>
      <c r="P173" t="s">
        <v>633</v>
      </c>
      <c r="Q173" t="s"/>
      <c r="R173" t="s">
        <v>81</v>
      </c>
      <c r="S173" t="s">
        <v>635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HYPERLINK("https://38.76.27.249/savepage/tk_15422091512859602_sr_1793.html","info")</f>
        <v/>
      </c>
      <c r="AA173" t="s"/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>
        <v>89</v>
      </c>
      <c r="AM173" t="s"/>
      <c r="AN173" t="s">
        <v>88</v>
      </c>
      <c r="AO173" t="s">
        <v>90</v>
      </c>
      <c r="AP173" t="n">
        <v>447</v>
      </c>
      <c r="AQ173" t="s">
        <v>91</v>
      </c>
      <c r="AR173" t="s">
        <v>92</v>
      </c>
      <c r="AS173" t="s"/>
      <c r="AT173" t="s">
        <v>93</v>
      </c>
      <c r="AU173" t="s"/>
      <c r="AV173" t="s"/>
      <c r="AW173" t="s"/>
      <c r="AX173" t="s"/>
      <c r="AY173" t="s"/>
      <c r="AZ173" t="s"/>
      <c r="BA173" t="s"/>
      <c r="BB173" t="n">
        <v>2185390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633</v>
      </c>
      <c r="F174" t="s"/>
      <c r="G174" t="s">
        <v>74</v>
      </c>
      <c r="H174" t="s">
        <v>75</v>
      </c>
      <c r="I174" t="s"/>
      <c r="J174" t="s">
        <v>76</v>
      </c>
      <c r="K174" t="n">
        <v>46.77</v>
      </c>
      <c r="L174" t="s">
        <v>77</v>
      </c>
      <c r="M174" t="s">
        <v>636</v>
      </c>
      <c r="N174" t="s">
        <v>79</v>
      </c>
      <c r="O174" t="s">
        <v>80</v>
      </c>
      <c r="P174" t="s">
        <v>633</v>
      </c>
      <c r="Q174" t="s"/>
      <c r="R174" t="s">
        <v>81</v>
      </c>
      <c r="S174" t="s">
        <v>637</v>
      </c>
      <c r="T174" t="s">
        <v>83</v>
      </c>
      <c r="U174" t="s"/>
      <c r="V174" t="s">
        <v>84</v>
      </c>
      <c r="W174" t="s">
        <v>99</v>
      </c>
      <c r="X174" t="s"/>
      <c r="Y174" t="s">
        <v>86</v>
      </c>
      <c r="Z174">
        <f>HYPERLINK("https://38.76.27.249/savepage/tk_15422091512859602_sr_1793.html","info")</f>
        <v/>
      </c>
      <c r="AA174" t="s"/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>
        <v>89</v>
      </c>
      <c r="AM174" t="s"/>
      <c r="AN174" t="s">
        <v>88</v>
      </c>
      <c r="AO174" t="s">
        <v>90</v>
      </c>
      <c r="AP174" t="n">
        <v>447</v>
      </c>
      <c r="AQ174" t="s">
        <v>91</v>
      </c>
      <c r="AR174" t="s">
        <v>92</v>
      </c>
      <c r="AS174" t="s"/>
      <c r="AT174" t="s">
        <v>93</v>
      </c>
      <c r="AU174" t="s"/>
      <c r="AV174" t="s"/>
      <c r="AW174" t="s"/>
      <c r="AX174" t="s"/>
      <c r="AY174" t="s"/>
      <c r="AZ174" t="s"/>
      <c r="BA174" t="s"/>
      <c r="BB174" t="n">
        <v>2185390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638</v>
      </c>
      <c r="F175" t="s"/>
      <c r="G175" t="s">
        <v>74</v>
      </c>
      <c r="H175" t="s">
        <v>75</v>
      </c>
      <c r="I175" t="s"/>
      <c r="J175" t="s">
        <v>76</v>
      </c>
      <c r="K175" t="n">
        <v>29.74</v>
      </c>
      <c r="L175" t="s">
        <v>77</v>
      </c>
      <c r="M175" t="s">
        <v>212</v>
      </c>
      <c r="N175" t="s">
        <v>639</v>
      </c>
      <c r="O175" t="s">
        <v>80</v>
      </c>
      <c r="P175" t="s">
        <v>638</v>
      </c>
      <c r="Q175" t="s"/>
      <c r="R175" t="s">
        <v>411</v>
      </c>
      <c r="S175" t="s">
        <v>640</v>
      </c>
      <c r="T175" t="s">
        <v>83</v>
      </c>
      <c r="U175" t="s"/>
      <c r="V175" t="s">
        <v>84</v>
      </c>
      <c r="W175" t="s">
        <v>99</v>
      </c>
      <c r="X175" t="s"/>
      <c r="Y175" t="s">
        <v>86</v>
      </c>
      <c r="Z175">
        <f>HYPERLINK("https://38.76.27.249/savepage/tk_15422094393120492_sr_1793.html","info")</f>
        <v/>
      </c>
      <c r="AA175" t="s"/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>
        <v>89</v>
      </c>
      <c r="AM175" t="s"/>
      <c r="AN175" t="s">
        <v>88</v>
      </c>
      <c r="AO175" t="s">
        <v>90</v>
      </c>
      <c r="AP175" t="n">
        <v>498</v>
      </c>
      <c r="AQ175" t="s">
        <v>91</v>
      </c>
      <c r="AR175" t="s">
        <v>92</v>
      </c>
      <c r="AS175" t="s"/>
      <c r="AT175" t="s">
        <v>93</v>
      </c>
      <c r="AU175" t="s"/>
      <c r="AV175" t="s"/>
      <c r="AW175" t="s"/>
      <c r="AX175" t="s"/>
      <c r="AY175" t="s"/>
      <c r="AZ175" t="s"/>
      <c r="BA175" t="s"/>
      <c r="BB175" t="n">
        <v>2158803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641</v>
      </c>
      <c r="F176" t="s"/>
      <c r="G176" t="s">
        <v>74</v>
      </c>
      <c r="H176" t="s">
        <v>75</v>
      </c>
      <c r="I176" t="s"/>
      <c r="J176" t="s">
        <v>76</v>
      </c>
      <c r="K176" t="n">
        <v>42.52</v>
      </c>
      <c r="L176" t="s">
        <v>77</v>
      </c>
      <c r="M176" t="s">
        <v>109</v>
      </c>
      <c r="N176" t="s">
        <v>120</v>
      </c>
      <c r="O176" t="s">
        <v>80</v>
      </c>
      <c r="P176" t="s">
        <v>641</v>
      </c>
      <c r="Q176" t="s"/>
      <c r="R176" t="s">
        <v>81</v>
      </c>
      <c r="S176" t="s">
        <v>642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HYPERLINK("https://38.76.27.249/savepage/tk_1542208775426586_sr_1793.html","info")</f>
        <v/>
      </c>
      <c r="AA176" t="s"/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>
        <v>89</v>
      </c>
      <c r="AM176" t="s"/>
      <c r="AN176" t="s">
        <v>88</v>
      </c>
      <c r="AO176" t="s">
        <v>90</v>
      </c>
      <c r="AP176" t="n">
        <v>374</v>
      </c>
      <c r="AQ176" t="s">
        <v>91</v>
      </c>
      <c r="AR176" t="s">
        <v>92</v>
      </c>
      <c r="AS176" t="s"/>
      <c r="AT176" t="s">
        <v>93</v>
      </c>
      <c r="AU176" t="s"/>
      <c r="AV176" t="s"/>
      <c r="AW176" t="s"/>
      <c r="AX176" t="s"/>
      <c r="AY176" t="s"/>
      <c r="AZ176" t="s"/>
      <c r="BA176" t="s"/>
      <c r="BB176" t="n">
        <v>5041496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643</v>
      </c>
      <c r="F177" t="s"/>
      <c r="G177" t="s">
        <v>74</v>
      </c>
      <c r="H177" t="s">
        <v>75</v>
      </c>
      <c r="I177" t="s"/>
      <c r="J177" t="s">
        <v>76</v>
      </c>
      <c r="K177" t="n">
        <v>15.91</v>
      </c>
      <c r="L177" t="s">
        <v>77</v>
      </c>
      <c r="M177" t="s">
        <v>300</v>
      </c>
      <c r="N177" t="s">
        <v>79</v>
      </c>
      <c r="O177" t="s">
        <v>80</v>
      </c>
      <c r="P177" t="s">
        <v>643</v>
      </c>
      <c r="Q177" t="s"/>
      <c r="R177" t="s">
        <v>81</v>
      </c>
      <c r="S177" t="s">
        <v>301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HYPERLINK("https://38.76.27.249/savepage/tk_154220864581683_sr_1793.html","info")</f>
        <v/>
      </c>
      <c r="AA177" t="s"/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>
        <v>89</v>
      </c>
      <c r="AM177" t="s"/>
      <c r="AN177" t="s">
        <v>88</v>
      </c>
      <c r="AO177" t="s">
        <v>90</v>
      </c>
      <c r="AP177" t="n">
        <v>352</v>
      </c>
      <c r="AQ177" t="s">
        <v>91</v>
      </c>
      <c r="AR177" t="s">
        <v>92</v>
      </c>
      <c r="AS177" t="s"/>
      <c r="AT177" t="s">
        <v>93</v>
      </c>
      <c r="AU177" t="s"/>
      <c r="AV177" t="s"/>
      <c r="AW177" t="s"/>
      <c r="AX177" t="s"/>
      <c r="AY177" t="s"/>
      <c r="AZ177" t="s"/>
      <c r="BA177" t="s"/>
      <c r="BB177" t="n">
        <v>4929483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644</v>
      </c>
      <c r="F178" t="s"/>
      <c r="G178" t="s">
        <v>74</v>
      </c>
      <c r="H178" t="s">
        <v>75</v>
      </c>
      <c r="I178" t="s"/>
      <c r="J178" t="s">
        <v>76</v>
      </c>
      <c r="K178" t="n">
        <v>57.27</v>
      </c>
      <c r="L178" t="s">
        <v>77</v>
      </c>
      <c r="M178" t="s">
        <v>645</v>
      </c>
      <c r="N178" t="s">
        <v>646</v>
      </c>
      <c r="O178" t="s">
        <v>80</v>
      </c>
      <c r="P178" t="s">
        <v>644</v>
      </c>
      <c r="Q178" t="s"/>
      <c r="R178" t="s">
        <v>81</v>
      </c>
      <c r="S178" t="s">
        <v>647</v>
      </c>
      <c r="T178" t="s">
        <v>83</v>
      </c>
      <c r="U178" t="s"/>
      <c r="V178" t="s">
        <v>84</v>
      </c>
      <c r="W178" t="s">
        <v>99</v>
      </c>
      <c r="X178" t="s"/>
      <c r="Y178" t="s">
        <v>86</v>
      </c>
      <c r="Z178">
        <f>HYPERLINK("https://38.76.27.249/savepage/tk_15422091668949053_sr_1793.html","info")</f>
        <v/>
      </c>
      <c r="AA178" t="s"/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>
        <v>89</v>
      </c>
      <c r="AM178" t="s"/>
      <c r="AN178" t="s">
        <v>88</v>
      </c>
      <c r="AO178" t="s">
        <v>90</v>
      </c>
      <c r="AP178" t="n">
        <v>450</v>
      </c>
      <c r="AQ178" t="s">
        <v>91</v>
      </c>
      <c r="AR178" t="s">
        <v>92</v>
      </c>
      <c r="AS178" t="s"/>
      <c r="AT178" t="s">
        <v>93</v>
      </c>
      <c r="AU178" t="s"/>
      <c r="AV178" t="s"/>
      <c r="AW178" t="s"/>
      <c r="AX178" t="s"/>
      <c r="AY178" t="s"/>
      <c r="AZ178" t="s"/>
      <c r="BA178" t="s"/>
      <c r="BB178" t="n">
        <v>299370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648</v>
      </c>
      <c r="F179" t="s"/>
      <c r="G179" t="s">
        <v>74</v>
      </c>
      <c r="H179" t="s">
        <v>75</v>
      </c>
      <c r="I179" t="s"/>
      <c r="J179" t="s">
        <v>76</v>
      </c>
      <c r="K179" t="n">
        <v>20.04</v>
      </c>
      <c r="L179" t="s">
        <v>77</v>
      </c>
      <c r="M179" t="s">
        <v>649</v>
      </c>
      <c r="N179" t="s">
        <v>97</v>
      </c>
      <c r="O179" t="s">
        <v>80</v>
      </c>
      <c r="P179" t="s">
        <v>648</v>
      </c>
      <c r="Q179" t="s"/>
      <c r="R179" t="s">
        <v>81</v>
      </c>
      <c r="S179" t="s">
        <v>650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HYPERLINK("https://38.76.27.249/savepage/tk_1542207947937081_sr_1793.html","info")</f>
        <v/>
      </c>
      <c r="AA179" t="s"/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>
        <v>89</v>
      </c>
      <c r="AM179" t="s"/>
      <c r="AN179" t="s">
        <v>88</v>
      </c>
      <c r="AO179" t="s">
        <v>90</v>
      </c>
      <c r="AP179" t="n">
        <v>226</v>
      </c>
      <c r="AQ179" t="s">
        <v>91</v>
      </c>
      <c r="AR179" t="s">
        <v>92</v>
      </c>
      <c r="AS179" t="s"/>
      <c r="AT179" t="s">
        <v>93</v>
      </c>
      <c r="AU179" t="s"/>
      <c r="AV179" t="s"/>
      <c r="AW179" t="s"/>
      <c r="AX179" t="s"/>
      <c r="AY179" t="s"/>
      <c r="AZ179" t="s"/>
      <c r="BA179" t="s"/>
      <c r="BB179" t="n">
        <v>2094287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651</v>
      </c>
      <c r="F180" t="s"/>
      <c r="G180" t="s">
        <v>74</v>
      </c>
      <c r="H180" t="s">
        <v>75</v>
      </c>
      <c r="I180" t="s"/>
      <c r="J180" t="s">
        <v>76</v>
      </c>
      <c r="K180" t="n">
        <v>279.97</v>
      </c>
      <c r="L180" t="s">
        <v>77</v>
      </c>
      <c r="M180" t="s">
        <v>652</v>
      </c>
      <c r="N180" t="s">
        <v>451</v>
      </c>
      <c r="O180" t="s">
        <v>80</v>
      </c>
      <c r="P180" t="s">
        <v>651</v>
      </c>
      <c r="Q180" t="s"/>
      <c r="R180" t="s">
        <v>81</v>
      </c>
      <c r="S180" t="s">
        <v>653</v>
      </c>
      <c r="T180" t="s">
        <v>83</v>
      </c>
      <c r="U180" t="s"/>
      <c r="V180" t="s">
        <v>84</v>
      </c>
      <c r="W180" t="s">
        <v>99</v>
      </c>
      <c r="X180" t="s"/>
      <c r="Y180" t="s">
        <v>86</v>
      </c>
      <c r="Z180">
        <f>HYPERLINK("https://38.76.27.249/savepage/tk_1542206698262_sr_1793.html","info")</f>
        <v/>
      </c>
      <c r="AA180" t="s"/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>
        <v>89</v>
      </c>
      <c r="AM180" t="s"/>
      <c r="AN180" t="s">
        <v>133</v>
      </c>
      <c r="AO180" t="s">
        <v>654</v>
      </c>
      <c r="AP180" t="n">
        <v>12</v>
      </c>
      <c r="AQ180" t="s">
        <v>91</v>
      </c>
      <c r="AR180" t="s">
        <v>71</v>
      </c>
      <c r="AS180" t="s"/>
      <c r="AT180" t="s">
        <v>93</v>
      </c>
      <c r="AU180" t="s"/>
      <c r="AV180" t="s"/>
      <c r="AW180" t="s"/>
      <c r="AX180" t="s"/>
      <c r="AY180" t="s"/>
      <c r="AZ180" t="s"/>
      <c r="BA180" t="s"/>
      <c r="BB180" t="n">
        <v>99034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655</v>
      </c>
      <c r="F181" t="s"/>
      <c r="G181" t="s">
        <v>74</v>
      </c>
      <c r="H181" t="s">
        <v>75</v>
      </c>
      <c r="I181" t="s"/>
      <c r="J181" t="s">
        <v>76</v>
      </c>
      <c r="K181" t="n">
        <v>24.85</v>
      </c>
      <c r="L181" t="s">
        <v>77</v>
      </c>
      <c r="M181" t="s">
        <v>296</v>
      </c>
      <c r="N181" t="s">
        <v>199</v>
      </c>
      <c r="O181" t="s">
        <v>80</v>
      </c>
      <c r="P181" t="s">
        <v>655</v>
      </c>
      <c r="Q181" t="s"/>
      <c r="R181" t="s">
        <v>81</v>
      </c>
      <c r="S181" t="s">
        <v>656</v>
      </c>
      <c r="T181" t="s">
        <v>83</v>
      </c>
      <c r="U181" t="s"/>
      <c r="V181" t="s">
        <v>84</v>
      </c>
      <c r="W181" t="s">
        <v>99</v>
      </c>
      <c r="X181" t="s"/>
      <c r="Y181" t="s">
        <v>86</v>
      </c>
      <c r="Z181">
        <f>HYPERLINK("https://38.76.27.249/savepage/tk_15422098042489421_sr_1793.html","info")</f>
        <v/>
      </c>
      <c r="AA181" t="s"/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>
        <v>89</v>
      </c>
      <c r="AM181" t="s"/>
      <c r="AN181" t="s">
        <v>88</v>
      </c>
      <c r="AO181" t="s">
        <v>90</v>
      </c>
      <c r="AP181" t="n">
        <v>565</v>
      </c>
      <c r="AQ181" t="s">
        <v>91</v>
      </c>
      <c r="AR181" t="s">
        <v>92</v>
      </c>
      <c r="AS181" t="s"/>
      <c r="AT181" t="s">
        <v>93</v>
      </c>
      <c r="AU181" t="s"/>
      <c r="AV181" t="s"/>
      <c r="AW181" t="s"/>
      <c r="AX181" t="s"/>
      <c r="AY181" t="s"/>
      <c r="AZ181" t="s"/>
      <c r="BA181" t="s"/>
      <c r="BB181" t="n">
        <v>1593152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657</v>
      </c>
      <c r="F182" t="s"/>
      <c r="G182" t="s">
        <v>74</v>
      </c>
      <c r="H182" t="s">
        <v>75</v>
      </c>
      <c r="I182" t="s"/>
      <c r="J182" t="s">
        <v>76</v>
      </c>
      <c r="K182" t="n">
        <v>38.17</v>
      </c>
      <c r="L182" t="s">
        <v>77</v>
      </c>
      <c r="M182" t="s">
        <v>658</v>
      </c>
      <c r="N182" t="s">
        <v>97</v>
      </c>
      <c r="O182" t="s">
        <v>80</v>
      </c>
      <c r="P182" t="s">
        <v>657</v>
      </c>
      <c r="Q182" t="s"/>
      <c r="R182" t="s">
        <v>81</v>
      </c>
      <c r="S182" t="s">
        <v>659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HYPERLINK("https://38.76.27.249/savepage/tk_15422097718012478_sr_1793.html","info")</f>
        <v/>
      </c>
      <c r="AA182" t="s"/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>
        <v>89</v>
      </c>
      <c r="AM182" t="s"/>
      <c r="AN182" t="s">
        <v>88</v>
      </c>
      <c r="AO182" t="s">
        <v>90</v>
      </c>
      <c r="AP182" t="n">
        <v>559</v>
      </c>
      <c r="AQ182" t="s">
        <v>91</v>
      </c>
      <c r="AR182" t="s">
        <v>92</v>
      </c>
      <c r="AS182" t="s"/>
      <c r="AT182" t="s">
        <v>93</v>
      </c>
      <c r="AU182" t="s"/>
      <c r="AV182" t="s"/>
      <c r="AW182" t="s"/>
      <c r="AX182" t="s"/>
      <c r="AY182" t="s"/>
      <c r="AZ182" t="s"/>
      <c r="BA182" t="s"/>
      <c r="BB182" t="n">
        <v>4940595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660</v>
      </c>
      <c r="F183" t="s"/>
      <c r="G183" t="s">
        <v>74</v>
      </c>
      <c r="H183" t="s">
        <v>75</v>
      </c>
      <c r="I183" t="s"/>
      <c r="J183" t="s">
        <v>76</v>
      </c>
      <c r="K183" t="n">
        <v>34.67</v>
      </c>
      <c r="L183" t="s">
        <v>77</v>
      </c>
      <c r="M183" t="s">
        <v>661</v>
      </c>
      <c r="N183" t="s">
        <v>120</v>
      </c>
      <c r="O183" t="s">
        <v>80</v>
      </c>
      <c r="P183" t="s">
        <v>660</v>
      </c>
      <c r="Q183" t="s"/>
      <c r="R183" t="s">
        <v>81</v>
      </c>
      <c r="S183" t="s">
        <v>662</v>
      </c>
      <c r="T183" t="s">
        <v>83</v>
      </c>
      <c r="U183" t="s"/>
      <c r="V183" t="s">
        <v>84</v>
      </c>
      <c r="W183" t="s">
        <v>99</v>
      </c>
      <c r="X183" t="s"/>
      <c r="Y183" t="s">
        <v>86</v>
      </c>
      <c r="Z183">
        <f>HYPERLINK("https://38.76.27.249/savepage/tk_15422087941547267_sr_1793.html","info")</f>
        <v/>
      </c>
      <c r="AA183" t="s"/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>
        <v>89</v>
      </c>
      <c r="AM183" t="s"/>
      <c r="AN183" t="s">
        <v>88</v>
      </c>
      <c r="AO183" t="s">
        <v>90</v>
      </c>
      <c r="AP183" t="n">
        <v>378</v>
      </c>
      <c r="AQ183" t="s">
        <v>91</v>
      </c>
      <c r="AR183" t="s">
        <v>92</v>
      </c>
      <c r="AS183" t="s"/>
      <c r="AT183" t="s">
        <v>93</v>
      </c>
      <c r="AU183" t="s"/>
      <c r="AV183" t="s"/>
      <c r="AW183" t="s"/>
      <c r="AX183" t="s"/>
      <c r="AY183" t="s"/>
      <c r="AZ183" t="s"/>
      <c r="BA183" t="s"/>
      <c r="BB183" t="n">
        <v>5041954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663</v>
      </c>
      <c r="F184" t="s"/>
      <c r="G184" t="s">
        <v>74</v>
      </c>
      <c r="H184" t="s">
        <v>75</v>
      </c>
      <c r="I184" t="s"/>
      <c r="J184" t="s">
        <v>76</v>
      </c>
      <c r="K184" t="n">
        <v>23.13</v>
      </c>
      <c r="L184" t="s">
        <v>77</v>
      </c>
      <c r="M184" t="s">
        <v>664</v>
      </c>
      <c r="N184" t="s">
        <v>120</v>
      </c>
      <c r="O184" t="s">
        <v>80</v>
      </c>
      <c r="P184" t="s">
        <v>663</v>
      </c>
      <c r="Q184" t="s"/>
      <c r="R184" t="s">
        <v>81</v>
      </c>
      <c r="S184" t="s">
        <v>665</v>
      </c>
      <c r="T184" t="s">
        <v>83</v>
      </c>
      <c r="U184" t="s"/>
      <c r="V184" t="s">
        <v>84</v>
      </c>
      <c r="W184" t="s">
        <v>99</v>
      </c>
      <c r="X184" t="s"/>
      <c r="Y184" t="s">
        <v>86</v>
      </c>
      <c r="Z184">
        <f>HYPERLINK("https://38.76.27.249/savepage/tk_15422098195045516_sr_1793.html","info")</f>
        <v/>
      </c>
      <c r="AA184" t="s"/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>
        <v>89</v>
      </c>
      <c r="AM184" t="s"/>
      <c r="AN184" t="s">
        <v>88</v>
      </c>
      <c r="AO184" t="s">
        <v>90</v>
      </c>
      <c r="AP184" t="n">
        <v>568</v>
      </c>
      <c r="AQ184" t="s">
        <v>91</v>
      </c>
      <c r="AR184" t="s">
        <v>92</v>
      </c>
      <c r="AS184" t="s"/>
      <c r="AT184" t="s">
        <v>93</v>
      </c>
      <c r="AU184" t="s"/>
      <c r="AV184" t="s"/>
      <c r="AW184" t="s"/>
      <c r="AX184" t="s"/>
      <c r="AY184" t="s"/>
      <c r="AZ184" t="s"/>
      <c r="BA184" t="s"/>
      <c r="BB184" t="n">
        <v>1571969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666</v>
      </c>
      <c r="F185" t="s"/>
      <c r="G185" t="s">
        <v>74</v>
      </c>
      <c r="H185" t="s">
        <v>75</v>
      </c>
      <c r="I185" t="s"/>
      <c r="J185" t="s">
        <v>76</v>
      </c>
      <c r="K185" t="n">
        <v>49.16</v>
      </c>
      <c r="L185" t="s">
        <v>77</v>
      </c>
      <c r="M185" t="s">
        <v>119</v>
      </c>
      <c r="N185" t="s">
        <v>131</v>
      </c>
      <c r="O185" t="s">
        <v>80</v>
      </c>
      <c r="P185" t="s">
        <v>666</v>
      </c>
      <c r="Q185" t="s"/>
      <c r="R185" t="s">
        <v>81</v>
      </c>
      <c r="S185" t="s">
        <v>667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HYPERLINK("https://38.76.27.249/savepage/tk_15422080248097394_sr_1793.html","info")</f>
        <v/>
      </c>
      <c r="AA185" t="s"/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>
        <v>89</v>
      </c>
      <c r="AM185" t="s"/>
      <c r="AN185" t="s">
        <v>133</v>
      </c>
      <c r="AO185" t="s">
        <v>277</v>
      </c>
      <c r="AP185" t="n">
        <v>240</v>
      </c>
      <c r="AQ185" t="s">
        <v>91</v>
      </c>
      <c r="AR185" t="s">
        <v>71</v>
      </c>
      <c r="AS185" t="s"/>
      <c r="AT185" t="s">
        <v>93</v>
      </c>
      <c r="AU185" t="s"/>
      <c r="AV185" t="s"/>
      <c r="AW185" t="s"/>
      <c r="AX185" t="s"/>
      <c r="AY185" t="s"/>
      <c r="AZ185" t="s"/>
      <c r="BA185" t="s"/>
      <c r="BB185" t="n">
        <v>295803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666</v>
      </c>
      <c r="F186" t="s"/>
      <c r="G186" t="s">
        <v>74</v>
      </c>
      <c r="H186" t="s">
        <v>75</v>
      </c>
      <c r="I186" t="s"/>
      <c r="J186" t="s">
        <v>76</v>
      </c>
      <c r="K186" t="n">
        <v>51.75</v>
      </c>
      <c r="L186" t="s">
        <v>77</v>
      </c>
      <c r="M186" t="s">
        <v>668</v>
      </c>
      <c r="N186" t="s">
        <v>131</v>
      </c>
      <c r="O186" t="s">
        <v>80</v>
      </c>
      <c r="P186" t="s">
        <v>666</v>
      </c>
      <c r="Q186" t="s"/>
      <c r="R186" t="s">
        <v>81</v>
      </c>
      <c r="S186" t="s">
        <v>669</v>
      </c>
      <c r="T186" t="s">
        <v>83</v>
      </c>
      <c r="U186" t="s"/>
      <c r="V186" t="s">
        <v>84</v>
      </c>
      <c r="W186" t="s">
        <v>99</v>
      </c>
      <c r="X186" t="s"/>
      <c r="Y186" t="s">
        <v>86</v>
      </c>
      <c r="Z186">
        <f>HYPERLINK("https://38.76.27.249/savepage/tk_15422080248097394_sr_1793.html","info")</f>
        <v/>
      </c>
      <c r="AA186" t="s"/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>
        <v>89</v>
      </c>
      <c r="AM186" t="s"/>
      <c r="AN186" t="s">
        <v>133</v>
      </c>
      <c r="AO186" t="s">
        <v>277</v>
      </c>
      <c r="AP186" t="n">
        <v>240</v>
      </c>
      <c r="AQ186" t="s">
        <v>91</v>
      </c>
      <c r="AR186" t="s">
        <v>71</v>
      </c>
      <c r="AS186" t="s"/>
      <c r="AT186" t="s">
        <v>93</v>
      </c>
      <c r="AU186" t="s"/>
      <c r="AV186" t="s"/>
      <c r="AW186" t="s"/>
      <c r="AX186" t="s"/>
      <c r="AY186" t="s"/>
      <c r="AZ186" t="s"/>
      <c r="BA186" t="s"/>
      <c r="BB186" t="n">
        <v>295803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670</v>
      </c>
      <c r="F187" t="s"/>
      <c r="G187" t="s">
        <v>74</v>
      </c>
      <c r="H187" t="s">
        <v>75</v>
      </c>
      <c r="I187" t="s"/>
      <c r="J187" t="s">
        <v>76</v>
      </c>
      <c r="K187" t="n">
        <v>21.21</v>
      </c>
      <c r="L187" t="s">
        <v>77</v>
      </c>
      <c r="M187" t="s">
        <v>671</v>
      </c>
      <c r="N187" t="s">
        <v>131</v>
      </c>
      <c r="O187" t="s">
        <v>80</v>
      </c>
      <c r="P187" t="s">
        <v>670</v>
      </c>
      <c r="Q187" t="s"/>
      <c r="R187" t="s">
        <v>81</v>
      </c>
      <c r="S187" t="s">
        <v>672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HYPERLINK("https://38.76.27.249/savepage/tk_15422088349954822_sr_1793.html","info")</f>
        <v/>
      </c>
      <c r="AA187" t="s"/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>
        <v>89</v>
      </c>
      <c r="AM187" t="s"/>
      <c r="AN187" t="s">
        <v>88</v>
      </c>
      <c r="AO187" t="s">
        <v>90</v>
      </c>
      <c r="AP187" t="n">
        <v>386</v>
      </c>
      <c r="AQ187" t="s">
        <v>91</v>
      </c>
      <c r="AR187" t="s">
        <v>92</v>
      </c>
      <c r="AS187" t="s"/>
      <c r="AT187" t="s">
        <v>93</v>
      </c>
      <c r="AU187" t="s"/>
      <c r="AV187" t="s"/>
      <c r="AW187" t="s"/>
      <c r="AX187" t="s"/>
      <c r="AY187" t="s"/>
      <c r="AZ187" t="s"/>
      <c r="BA187" t="s"/>
      <c r="BB187" t="n">
        <v>1667804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673</v>
      </c>
      <c r="F188" t="s"/>
      <c r="G188" t="s">
        <v>74</v>
      </c>
      <c r="H188" t="s">
        <v>75</v>
      </c>
      <c r="I188" t="s"/>
      <c r="J188" t="s">
        <v>76</v>
      </c>
      <c r="K188" t="n">
        <v>25.16</v>
      </c>
      <c r="L188" t="s">
        <v>77</v>
      </c>
      <c r="M188" t="s">
        <v>291</v>
      </c>
      <c r="N188" t="s">
        <v>674</v>
      </c>
      <c r="O188" t="s">
        <v>80</v>
      </c>
      <c r="P188" t="s">
        <v>673</v>
      </c>
      <c r="Q188" t="s"/>
      <c r="R188" t="s">
        <v>81</v>
      </c>
      <c r="S188" t="s">
        <v>675</v>
      </c>
      <c r="T188" t="s">
        <v>83</v>
      </c>
      <c r="U188" t="s"/>
      <c r="V188" t="s">
        <v>84</v>
      </c>
      <c r="W188" t="s">
        <v>99</v>
      </c>
      <c r="X188" t="s"/>
      <c r="Y188" t="s">
        <v>86</v>
      </c>
      <c r="Z188">
        <f>HYPERLINK("https://38.76.27.249/savepage/tk_1542208708251858_sr_1793.html","info")</f>
        <v/>
      </c>
      <c r="AA188" t="s"/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>
        <v>89</v>
      </c>
      <c r="AM188" t="s"/>
      <c r="AN188" t="s">
        <v>88</v>
      </c>
      <c r="AO188" t="s">
        <v>90</v>
      </c>
      <c r="AP188" t="n">
        <v>363</v>
      </c>
      <c r="AQ188" t="s">
        <v>91</v>
      </c>
      <c r="AR188" t="s">
        <v>92</v>
      </c>
      <c r="AS188" t="s"/>
      <c r="AT188" t="s">
        <v>93</v>
      </c>
      <c r="AU188" t="s"/>
      <c r="AV188" t="s"/>
      <c r="AW188" t="s"/>
      <c r="AX188" t="s"/>
      <c r="AY188" t="s"/>
      <c r="AZ188" t="s"/>
      <c r="BA188" t="s"/>
      <c r="BB188" t="n">
        <v>5041990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676</v>
      </c>
      <c r="F189" t="s"/>
      <c r="G189" t="s">
        <v>74</v>
      </c>
      <c r="H189" t="s">
        <v>75</v>
      </c>
      <c r="I189" t="s"/>
      <c r="J189" t="s">
        <v>76</v>
      </c>
      <c r="K189" t="n">
        <v>30.9</v>
      </c>
      <c r="L189" t="s">
        <v>77</v>
      </c>
      <c r="M189" t="s">
        <v>677</v>
      </c>
      <c r="N189" t="s">
        <v>407</v>
      </c>
      <c r="O189" t="s">
        <v>80</v>
      </c>
      <c r="P189" t="s">
        <v>676</v>
      </c>
      <c r="Q189" t="s"/>
      <c r="R189" t="s">
        <v>81</v>
      </c>
      <c r="S189" t="s">
        <v>678</v>
      </c>
      <c r="T189" t="s">
        <v>83</v>
      </c>
      <c r="U189" t="s"/>
      <c r="V189" t="s">
        <v>84</v>
      </c>
      <c r="W189" t="s">
        <v>99</v>
      </c>
      <c r="X189" t="s"/>
      <c r="Y189" t="s">
        <v>86</v>
      </c>
      <c r="Z189">
        <f>HYPERLINK("https://38.76.27.249/savepage/tk_1542208237649077_sr_1793.html","info")</f>
        <v/>
      </c>
      <c r="AA189" t="s"/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>
        <v>89</v>
      </c>
      <c r="AM189" t="s"/>
      <c r="AN189" t="s">
        <v>88</v>
      </c>
      <c r="AO189" t="s">
        <v>90</v>
      </c>
      <c r="AP189" t="n">
        <v>279</v>
      </c>
      <c r="AQ189" t="s">
        <v>91</v>
      </c>
      <c r="AR189" t="s">
        <v>92</v>
      </c>
      <c r="AS189" t="s"/>
      <c r="AT189" t="s">
        <v>93</v>
      </c>
      <c r="AU189" t="s"/>
      <c r="AV189" t="s"/>
      <c r="AW189" t="s"/>
      <c r="AX189" t="s"/>
      <c r="AY189" t="s"/>
      <c r="AZ189" t="s"/>
      <c r="BA189" t="s"/>
      <c r="BB189" t="n">
        <v>3554367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679</v>
      </c>
      <c r="F190" t="s"/>
      <c r="G190" t="s">
        <v>74</v>
      </c>
      <c r="H190" t="s">
        <v>75</v>
      </c>
      <c r="I190" t="s"/>
      <c r="J190" t="s">
        <v>76</v>
      </c>
      <c r="K190" t="n">
        <v>210.09</v>
      </c>
      <c r="L190" t="s">
        <v>77</v>
      </c>
      <c r="M190" t="s">
        <v>680</v>
      </c>
      <c r="N190" t="s">
        <v>681</v>
      </c>
      <c r="O190" t="s">
        <v>80</v>
      </c>
      <c r="P190" t="s">
        <v>679</v>
      </c>
      <c r="Q190" t="s"/>
      <c r="R190" t="s">
        <v>81</v>
      </c>
      <c r="S190" t="s">
        <v>682</v>
      </c>
      <c r="T190" t="s">
        <v>83</v>
      </c>
      <c r="U190" t="s"/>
      <c r="V190" t="s">
        <v>84</v>
      </c>
      <c r="W190" t="s">
        <v>99</v>
      </c>
      <c r="X190" t="s"/>
      <c r="Y190" t="s">
        <v>86</v>
      </c>
      <c r="Z190">
        <f>HYPERLINK("https://38.76.27.249/savepage/tk_15422066927040055_sr_1793.html","info")</f>
        <v/>
      </c>
      <c r="AA190" t="s"/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>
        <v>89</v>
      </c>
      <c r="AM190" t="s"/>
      <c r="AN190" t="s">
        <v>88</v>
      </c>
      <c r="AO190" t="s">
        <v>90</v>
      </c>
      <c r="AP190" t="n">
        <v>11</v>
      </c>
      <c r="AQ190" t="s">
        <v>91</v>
      </c>
      <c r="AR190" t="s">
        <v>71</v>
      </c>
      <c r="AS190" t="s"/>
      <c r="AT190" t="s">
        <v>93</v>
      </c>
      <c r="AU190" t="s"/>
      <c r="AV190" t="s"/>
      <c r="AW190" t="s"/>
      <c r="AX190" t="s"/>
      <c r="AY190" t="s"/>
      <c r="AZ190" t="s"/>
      <c r="BA190" t="s"/>
      <c r="BB190" t="n">
        <v>338932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683</v>
      </c>
      <c r="F191" t="s"/>
      <c r="G191" t="s">
        <v>74</v>
      </c>
      <c r="H191" t="s">
        <v>75</v>
      </c>
      <c r="I191" t="s"/>
      <c r="J191" t="s">
        <v>76</v>
      </c>
      <c r="K191" t="n">
        <v>29.6</v>
      </c>
      <c r="L191" t="s">
        <v>77</v>
      </c>
      <c r="M191" t="s">
        <v>684</v>
      </c>
      <c r="N191" t="s">
        <v>685</v>
      </c>
      <c r="O191" t="s">
        <v>80</v>
      </c>
      <c r="P191" t="s">
        <v>683</v>
      </c>
      <c r="Q191" t="s"/>
      <c r="R191" t="s">
        <v>81</v>
      </c>
      <c r="S191" t="s">
        <v>686</v>
      </c>
      <c r="T191" t="s">
        <v>83</v>
      </c>
      <c r="U191" t="s"/>
      <c r="V191" t="s">
        <v>84</v>
      </c>
      <c r="W191" t="s">
        <v>99</v>
      </c>
      <c r="X191" t="s"/>
      <c r="Y191" t="s">
        <v>86</v>
      </c>
      <c r="Z191">
        <f>HYPERLINK("https://38.76.27.249/savepage/tk_15422080552795374_sr_1793.html","info")</f>
        <v/>
      </c>
      <c r="AA191" t="s"/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>
        <v>89</v>
      </c>
      <c r="AM191" t="s"/>
      <c r="AN191" t="s">
        <v>88</v>
      </c>
      <c r="AO191" t="s">
        <v>90</v>
      </c>
      <c r="AP191" t="n">
        <v>245</v>
      </c>
      <c r="AQ191" t="s">
        <v>91</v>
      </c>
      <c r="AR191" t="s">
        <v>210</v>
      </c>
      <c r="AS191" t="s"/>
      <c r="AT191" t="s">
        <v>93</v>
      </c>
      <c r="AU191" t="s"/>
      <c r="AV191" t="s"/>
      <c r="AW191" t="s"/>
      <c r="AX191" t="s"/>
      <c r="AY191" t="s"/>
      <c r="AZ191" t="s"/>
      <c r="BA191" t="s"/>
      <c r="BB191" t="n">
        <v>2391583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687</v>
      </c>
      <c r="F192" t="s"/>
      <c r="G192" t="s">
        <v>74</v>
      </c>
      <c r="H192" t="s">
        <v>75</v>
      </c>
      <c r="I192" t="s"/>
      <c r="J192" t="s">
        <v>76</v>
      </c>
      <c r="K192" t="n">
        <v>17.76</v>
      </c>
      <c r="L192" t="s">
        <v>77</v>
      </c>
      <c r="M192" t="s">
        <v>688</v>
      </c>
      <c r="N192" t="s">
        <v>689</v>
      </c>
      <c r="O192" t="s">
        <v>80</v>
      </c>
      <c r="P192" t="s">
        <v>687</v>
      </c>
      <c r="Q192" t="s"/>
      <c r="R192" t="s">
        <v>81</v>
      </c>
      <c r="S192" t="s">
        <v>690</v>
      </c>
      <c r="T192" t="s">
        <v>83</v>
      </c>
      <c r="U192" t="s"/>
      <c r="V192" t="s">
        <v>84</v>
      </c>
      <c r="W192" t="s">
        <v>99</v>
      </c>
      <c r="X192" t="s"/>
      <c r="Y192" t="s">
        <v>86</v>
      </c>
      <c r="Z192">
        <f>HYPERLINK("https://38.76.27.249/savepage/tk_15422077187641113_sr_1793.html","info")</f>
        <v/>
      </c>
      <c r="AA192" t="s"/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>
        <v>89</v>
      </c>
      <c r="AM192" t="s"/>
      <c r="AN192" t="s">
        <v>88</v>
      </c>
      <c r="AO192" t="s">
        <v>90</v>
      </c>
      <c r="AP192" t="n">
        <v>187</v>
      </c>
      <c r="AQ192" t="s">
        <v>91</v>
      </c>
      <c r="AR192" t="s">
        <v>92</v>
      </c>
      <c r="AS192" t="s"/>
      <c r="AT192" t="s">
        <v>93</v>
      </c>
      <c r="AU192" t="s"/>
      <c r="AV192" t="s"/>
      <c r="AW192" t="s"/>
      <c r="AX192" t="s"/>
      <c r="AY192" t="s"/>
      <c r="AZ192" t="s"/>
      <c r="BA192" t="s"/>
      <c r="BB192" t="n">
        <v>4406223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691</v>
      </c>
      <c r="F193" t="s"/>
      <c r="G193" t="s">
        <v>74</v>
      </c>
      <c r="H193" t="s">
        <v>75</v>
      </c>
      <c r="I193" t="s"/>
      <c r="J193" t="s">
        <v>76</v>
      </c>
      <c r="K193" t="n">
        <v>29.69</v>
      </c>
      <c r="L193" t="s">
        <v>77</v>
      </c>
      <c r="M193" t="s">
        <v>109</v>
      </c>
      <c r="N193" t="s">
        <v>97</v>
      </c>
      <c r="O193" t="s">
        <v>80</v>
      </c>
      <c r="P193" t="s">
        <v>691</v>
      </c>
      <c r="Q193" t="s"/>
      <c r="R193" t="s">
        <v>81</v>
      </c>
      <c r="S193" t="s">
        <v>692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HYPERLINK("https://38.76.27.249/savepage/tk_1542209593476003_sr_1793.html","info")</f>
        <v/>
      </c>
      <c r="AA193" t="s"/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>
        <v>89</v>
      </c>
      <c r="AM193" t="s"/>
      <c r="AN193" t="s">
        <v>88</v>
      </c>
      <c r="AO193" t="s">
        <v>90</v>
      </c>
      <c r="AP193" t="n">
        <v>528</v>
      </c>
      <c r="AQ193" t="s">
        <v>91</v>
      </c>
      <c r="AR193" t="s">
        <v>92</v>
      </c>
      <c r="AS193" t="s"/>
      <c r="AT193" t="s">
        <v>93</v>
      </c>
      <c r="AU193" t="s"/>
      <c r="AV193" t="s"/>
      <c r="AW193" t="s"/>
      <c r="AX193" t="s"/>
      <c r="AY193" t="s"/>
      <c r="AZ193" t="s"/>
      <c r="BA193" t="s"/>
      <c r="BB193" t="n">
        <v>4466300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693</v>
      </c>
      <c r="F194" t="s"/>
      <c r="G194" t="s">
        <v>74</v>
      </c>
      <c r="H194" t="s">
        <v>75</v>
      </c>
      <c r="I194" t="s"/>
      <c r="J194" t="s">
        <v>76</v>
      </c>
      <c r="K194" t="n">
        <v>25.24</v>
      </c>
      <c r="L194" t="s">
        <v>77</v>
      </c>
      <c r="M194" t="s">
        <v>694</v>
      </c>
      <c r="N194" t="s">
        <v>695</v>
      </c>
      <c r="O194" t="s">
        <v>80</v>
      </c>
      <c r="P194" t="s">
        <v>693</v>
      </c>
      <c r="Q194" t="s"/>
      <c r="R194" t="s">
        <v>81</v>
      </c>
      <c r="S194" t="s">
        <v>437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HYPERLINK("https://38.76.27.249/savepage/tk_15422075896218498_sr_1793.html","info")</f>
        <v/>
      </c>
      <c r="AA194" t="s"/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>
        <v>89</v>
      </c>
      <c r="AM194" t="s"/>
      <c r="AN194" t="s">
        <v>88</v>
      </c>
      <c r="AO194" t="s">
        <v>90</v>
      </c>
      <c r="AP194" t="n">
        <v>163</v>
      </c>
      <c r="AQ194" t="s">
        <v>91</v>
      </c>
      <c r="AR194" t="s">
        <v>71</v>
      </c>
      <c r="AS194" t="s"/>
      <c r="AT194" t="s">
        <v>93</v>
      </c>
      <c r="AU194" t="s"/>
      <c r="AV194" t="s"/>
      <c r="AW194" t="s"/>
      <c r="AX194" t="s"/>
      <c r="AY194" t="s"/>
      <c r="AZ194" t="s"/>
      <c r="BA194" t="s"/>
      <c r="BB194" t="n">
        <v>5041510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693</v>
      </c>
      <c r="F195" t="s"/>
      <c r="G195" t="s">
        <v>74</v>
      </c>
      <c r="H195" t="s">
        <v>75</v>
      </c>
      <c r="I195" t="s"/>
      <c r="J195" t="s">
        <v>76</v>
      </c>
      <c r="K195" t="n">
        <v>27.42</v>
      </c>
      <c r="L195" t="s">
        <v>77</v>
      </c>
      <c r="M195" t="s">
        <v>696</v>
      </c>
      <c r="N195" t="s">
        <v>695</v>
      </c>
      <c r="O195" t="s">
        <v>80</v>
      </c>
      <c r="P195" t="s">
        <v>693</v>
      </c>
      <c r="Q195" t="s"/>
      <c r="R195" t="s">
        <v>81</v>
      </c>
      <c r="S195" t="s">
        <v>697</v>
      </c>
      <c r="T195" t="s">
        <v>83</v>
      </c>
      <c r="U195" t="s"/>
      <c r="V195" t="s">
        <v>84</v>
      </c>
      <c r="W195" t="s">
        <v>99</v>
      </c>
      <c r="X195" t="s"/>
      <c r="Y195" t="s">
        <v>86</v>
      </c>
      <c r="Z195">
        <f>HYPERLINK("https://38.76.27.249/savepage/tk_15422075896218498_sr_1793.html","info")</f>
        <v/>
      </c>
      <c r="AA195" t="s"/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>
        <v>89</v>
      </c>
      <c r="AM195" t="s"/>
      <c r="AN195" t="s">
        <v>88</v>
      </c>
      <c r="AO195" t="s">
        <v>90</v>
      </c>
      <c r="AP195" t="n">
        <v>163</v>
      </c>
      <c r="AQ195" t="s">
        <v>91</v>
      </c>
      <c r="AR195" t="s">
        <v>71</v>
      </c>
      <c r="AS195" t="s"/>
      <c r="AT195" t="s">
        <v>93</v>
      </c>
      <c r="AU195" t="s"/>
      <c r="AV195" t="s"/>
      <c r="AW195" t="s"/>
      <c r="AX195" t="s"/>
      <c r="AY195" t="s"/>
      <c r="AZ195" t="s"/>
      <c r="BA195" t="s"/>
      <c r="BB195" t="n">
        <v>5041510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693</v>
      </c>
      <c r="F196" t="s"/>
      <c r="G196" t="s">
        <v>74</v>
      </c>
      <c r="H196" t="s">
        <v>75</v>
      </c>
      <c r="I196" t="s"/>
      <c r="J196" t="s">
        <v>76</v>
      </c>
      <c r="K196" t="n">
        <v>30.26</v>
      </c>
      <c r="L196" t="s">
        <v>77</v>
      </c>
      <c r="M196" t="s">
        <v>698</v>
      </c>
      <c r="N196" t="s">
        <v>695</v>
      </c>
      <c r="O196" t="s">
        <v>80</v>
      </c>
      <c r="P196" t="s">
        <v>693</v>
      </c>
      <c r="Q196" t="s"/>
      <c r="R196" t="s">
        <v>81</v>
      </c>
      <c r="S196" t="s">
        <v>699</v>
      </c>
      <c r="T196" t="s">
        <v>83</v>
      </c>
      <c r="U196" t="s"/>
      <c r="V196" t="s">
        <v>84</v>
      </c>
      <c r="W196" t="s">
        <v>99</v>
      </c>
      <c r="X196" t="s"/>
      <c r="Y196" t="s">
        <v>86</v>
      </c>
      <c r="Z196">
        <f>HYPERLINK("https://38.76.27.249/savepage/tk_15422075896218498_sr_1793.html","info")</f>
        <v/>
      </c>
      <c r="AA196" t="s"/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>
        <v>89</v>
      </c>
      <c r="AM196" t="s"/>
      <c r="AN196" t="s">
        <v>88</v>
      </c>
      <c r="AO196" t="s">
        <v>90</v>
      </c>
      <c r="AP196" t="n">
        <v>163</v>
      </c>
      <c r="AQ196" t="s">
        <v>91</v>
      </c>
      <c r="AR196" t="s">
        <v>92</v>
      </c>
      <c r="AS196" t="s"/>
      <c r="AT196" t="s">
        <v>93</v>
      </c>
      <c r="AU196" t="s"/>
      <c r="AV196" t="s"/>
      <c r="AW196" t="s"/>
      <c r="AX196" t="s"/>
      <c r="AY196" t="s"/>
      <c r="AZ196" t="s"/>
      <c r="BA196" t="s"/>
      <c r="BB196" t="n">
        <v>5041510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700</v>
      </c>
      <c r="F197" t="s"/>
      <c r="G197" t="s">
        <v>74</v>
      </c>
      <c r="H197" t="s">
        <v>75</v>
      </c>
      <c r="I197" t="s"/>
      <c r="J197" t="s">
        <v>76</v>
      </c>
      <c r="K197" t="n">
        <v>36.06</v>
      </c>
      <c r="L197" t="s">
        <v>77</v>
      </c>
      <c r="M197" t="s">
        <v>419</v>
      </c>
      <c r="N197" t="s">
        <v>199</v>
      </c>
      <c r="O197" t="s">
        <v>80</v>
      </c>
      <c r="P197" t="s">
        <v>700</v>
      </c>
      <c r="Q197" t="s"/>
      <c r="R197" t="s">
        <v>81</v>
      </c>
      <c r="S197" t="s">
        <v>424</v>
      </c>
      <c r="T197" t="s">
        <v>83</v>
      </c>
      <c r="U197" t="s"/>
      <c r="V197" t="s">
        <v>84</v>
      </c>
      <c r="W197" t="s">
        <v>99</v>
      </c>
      <c r="X197" t="s"/>
      <c r="Y197" t="s">
        <v>86</v>
      </c>
      <c r="Z197">
        <f>HYPERLINK("https://38.76.27.249/savepage/tk_1542208565989696_sr_1793.html","info")</f>
        <v/>
      </c>
      <c r="AA197" t="s"/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>
        <v>89</v>
      </c>
      <c r="AM197" t="s"/>
      <c r="AN197" t="s">
        <v>88</v>
      </c>
      <c r="AO197" t="s">
        <v>90</v>
      </c>
      <c r="AP197" t="n">
        <v>337</v>
      </c>
      <c r="AQ197" t="s">
        <v>91</v>
      </c>
      <c r="AR197" t="s">
        <v>92</v>
      </c>
      <c r="AS197" t="s"/>
      <c r="AT197" t="s">
        <v>93</v>
      </c>
      <c r="AU197" t="s"/>
      <c r="AV197" t="s"/>
      <c r="AW197" t="s"/>
      <c r="AX197" t="s"/>
      <c r="AY197" t="s"/>
      <c r="AZ197" t="s"/>
      <c r="BA197" t="s"/>
      <c r="BB197" t="n">
        <v>3821288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701</v>
      </c>
      <c r="F198" t="s"/>
      <c r="G198" t="s">
        <v>74</v>
      </c>
      <c r="H198" t="s">
        <v>75</v>
      </c>
      <c r="I198" t="s"/>
      <c r="J198" t="s">
        <v>76</v>
      </c>
      <c r="K198" t="n">
        <v>37.35</v>
      </c>
      <c r="L198" t="s">
        <v>77</v>
      </c>
      <c r="M198" t="s">
        <v>702</v>
      </c>
      <c r="N198" t="s">
        <v>120</v>
      </c>
      <c r="O198" t="s">
        <v>80</v>
      </c>
      <c r="P198" t="s">
        <v>701</v>
      </c>
      <c r="Q198" t="s"/>
      <c r="R198" t="s">
        <v>81</v>
      </c>
      <c r="S198" t="s">
        <v>703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HYPERLINK("https://38.76.27.249/savepage/tk_1542209196523774_sr_1793.html","info")</f>
        <v/>
      </c>
      <c r="AA198" t="s"/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>
        <v>89</v>
      </c>
      <c r="AM198" t="s"/>
      <c r="AN198" t="s">
        <v>88</v>
      </c>
      <c r="AO198" t="s">
        <v>90</v>
      </c>
      <c r="AP198" t="n">
        <v>456</v>
      </c>
      <c r="AQ198" t="s">
        <v>91</v>
      </c>
      <c r="AR198" t="s">
        <v>92</v>
      </c>
      <c r="AS198" t="s"/>
      <c r="AT198" t="s">
        <v>93</v>
      </c>
      <c r="AU198" t="s"/>
      <c r="AV198" t="s"/>
      <c r="AW198" t="s"/>
      <c r="AX198" t="s"/>
      <c r="AY198" t="s"/>
      <c r="AZ198" t="s"/>
      <c r="BA198" t="s"/>
      <c r="BB198" t="n">
        <v>1435504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496</v>
      </c>
      <c r="F199" t="s"/>
      <c r="G199" t="s">
        <v>74</v>
      </c>
      <c r="H199" t="s">
        <v>75</v>
      </c>
      <c r="I199" t="s"/>
      <c r="J199" t="s">
        <v>76</v>
      </c>
      <c r="K199" t="n">
        <v>107.37</v>
      </c>
      <c r="L199" t="s">
        <v>77</v>
      </c>
      <c r="M199" t="s">
        <v>497</v>
      </c>
      <c r="N199" t="s">
        <v>498</v>
      </c>
      <c r="O199" t="s">
        <v>80</v>
      </c>
      <c r="P199" t="s">
        <v>496</v>
      </c>
      <c r="Q199" t="s"/>
      <c r="R199" t="s">
        <v>81</v>
      </c>
      <c r="S199" t="s">
        <v>499</v>
      </c>
      <c r="T199" t="s">
        <v>83</v>
      </c>
      <c r="U199" t="s"/>
      <c r="V199" t="s">
        <v>84</v>
      </c>
      <c r="W199" t="s">
        <v>99</v>
      </c>
      <c r="X199" t="s"/>
      <c r="Y199" t="s">
        <v>86</v>
      </c>
      <c r="Z199">
        <f>HYPERLINK("https://38.76.27.249/savepage/tk_15422083204571826_sr_1793.html","info")</f>
        <v/>
      </c>
      <c r="AA199" t="s"/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>
        <v>89</v>
      </c>
      <c r="AM199" t="s"/>
      <c r="AN199" t="s">
        <v>88</v>
      </c>
      <c r="AO199" t="s">
        <v>90</v>
      </c>
      <c r="AP199" t="n">
        <v>294</v>
      </c>
      <c r="AQ199" t="s">
        <v>91</v>
      </c>
      <c r="AR199" t="s">
        <v>92</v>
      </c>
      <c r="AS199" t="s"/>
      <c r="AT199" t="s">
        <v>93</v>
      </c>
      <c r="AU199" t="s"/>
      <c r="AV199" t="s"/>
      <c r="AW199" t="s"/>
      <c r="AX199" t="s"/>
      <c r="AY199" t="s"/>
      <c r="AZ199" t="s"/>
      <c r="BA199" t="s"/>
      <c r="BB199" t="n">
        <v>1672941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704</v>
      </c>
      <c r="F200" t="s"/>
      <c r="G200" t="s">
        <v>74</v>
      </c>
      <c r="H200" t="s">
        <v>75</v>
      </c>
      <c r="I200" t="s"/>
      <c r="J200" t="s">
        <v>76</v>
      </c>
      <c r="K200" t="n">
        <v>24.22</v>
      </c>
      <c r="L200" t="s">
        <v>77</v>
      </c>
      <c r="M200" t="s">
        <v>581</v>
      </c>
      <c r="N200" t="s">
        <v>131</v>
      </c>
      <c r="O200" t="s">
        <v>80</v>
      </c>
      <c r="P200" t="s">
        <v>704</v>
      </c>
      <c r="Q200" t="s"/>
      <c r="R200" t="s">
        <v>81</v>
      </c>
      <c r="S200" t="s">
        <v>705</v>
      </c>
      <c r="T200" t="s">
        <v>83</v>
      </c>
      <c r="U200" t="s"/>
      <c r="V200" t="s">
        <v>84</v>
      </c>
      <c r="W200" t="s">
        <v>99</v>
      </c>
      <c r="X200" t="s"/>
      <c r="Y200" t="s">
        <v>86</v>
      </c>
      <c r="Z200">
        <f>HYPERLINK("https://38.76.27.249/savepage/tk_15422084283951201_sr_1793.html","info")</f>
        <v/>
      </c>
      <c r="AA200" t="s"/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>
        <v>89</v>
      </c>
      <c r="AM200" t="s"/>
      <c r="AN200" t="s">
        <v>88</v>
      </c>
      <c r="AO200" t="s">
        <v>90</v>
      </c>
      <c r="AP200" t="n">
        <v>313</v>
      </c>
      <c r="AQ200" t="s">
        <v>91</v>
      </c>
      <c r="AR200" t="s">
        <v>92</v>
      </c>
      <c r="AS200" t="s"/>
      <c r="AT200" t="s">
        <v>93</v>
      </c>
      <c r="AU200" t="s"/>
      <c r="AV200" t="s"/>
      <c r="AW200" t="s"/>
      <c r="AX200" t="s"/>
      <c r="AY200" t="s"/>
      <c r="AZ200" t="s"/>
      <c r="BA200" t="s"/>
      <c r="BB200" t="n">
        <v>5836014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706</v>
      </c>
      <c r="F201" t="s"/>
      <c r="G201" t="s">
        <v>74</v>
      </c>
      <c r="H201" t="s">
        <v>75</v>
      </c>
      <c r="I201" t="s"/>
      <c r="J201" t="s">
        <v>76</v>
      </c>
      <c r="K201" t="n">
        <v>21.2</v>
      </c>
      <c r="L201" t="s">
        <v>77</v>
      </c>
      <c r="M201" t="s">
        <v>707</v>
      </c>
      <c r="N201" t="s">
        <v>97</v>
      </c>
      <c r="O201" t="s">
        <v>80</v>
      </c>
      <c r="P201" t="s">
        <v>706</v>
      </c>
      <c r="Q201" t="s"/>
      <c r="R201" t="s">
        <v>81</v>
      </c>
      <c r="S201" t="s">
        <v>708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HYPERLINK("https://38.76.27.249/savepage/tk_15422098934380953_sr_1793.html","info")</f>
        <v/>
      </c>
      <c r="AA201" t="s"/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>
        <v>89</v>
      </c>
      <c r="AM201" t="s"/>
      <c r="AN201" t="s">
        <v>88</v>
      </c>
      <c r="AO201" t="s">
        <v>90</v>
      </c>
      <c r="AP201" t="n">
        <v>582</v>
      </c>
      <c r="AQ201" t="s">
        <v>91</v>
      </c>
      <c r="AR201" t="s">
        <v>92</v>
      </c>
      <c r="AS201" t="s"/>
      <c r="AT201" t="s">
        <v>93</v>
      </c>
      <c r="AU201" t="s"/>
      <c r="AV201" t="s"/>
      <c r="AW201" t="s"/>
      <c r="AX201" t="s"/>
      <c r="AY201" t="s"/>
      <c r="AZ201" t="s"/>
      <c r="BA201" t="s"/>
      <c r="BB201" t="n">
        <v>1397692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709</v>
      </c>
      <c r="F202" t="s"/>
      <c r="G202" t="s">
        <v>74</v>
      </c>
      <c r="H202" t="s">
        <v>75</v>
      </c>
      <c r="I202" t="s"/>
      <c r="J202" t="s">
        <v>76</v>
      </c>
      <c r="K202" t="n">
        <v>44.68</v>
      </c>
      <c r="L202" t="s">
        <v>77</v>
      </c>
      <c r="M202" t="s">
        <v>710</v>
      </c>
      <c r="N202" t="s">
        <v>711</v>
      </c>
      <c r="O202" t="s">
        <v>80</v>
      </c>
      <c r="P202" t="s">
        <v>709</v>
      </c>
      <c r="Q202" t="s"/>
      <c r="R202" t="s">
        <v>81</v>
      </c>
      <c r="S202" t="s">
        <v>712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HYPERLINK("https://38.76.27.249/savepage/tk_15422072000010579_sr_1793.html","info")</f>
        <v/>
      </c>
      <c r="AA202" t="s"/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>
        <v>89</v>
      </c>
      <c r="AM202" t="s"/>
      <c r="AN202" t="s">
        <v>133</v>
      </c>
      <c r="AO202" t="s">
        <v>713</v>
      </c>
      <c r="AP202" t="n">
        <v>94</v>
      </c>
      <c r="AQ202" t="s">
        <v>91</v>
      </c>
      <c r="AR202" t="s">
        <v>71</v>
      </c>
      <c r="AS202" t="s"/>
      <c r="AT202" t="s">
        <v>93</v>
      </c>
      <c r="AU202" t="s"/>
      <c r="AV202" t="s"/>
      <c r="AW202" t="s"/>
      <c r="AX202" t="s"/>
      <c r="AY202" t="s"/>
      <c r="AZ202" t="s"/>
      <c r="BA202" t="s"/>
      <c r="BB202" t="n">
        <v>109665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709</v>
      </c>
      <c r="F203" t="s"/>
      <c r="G203" t="s">
        <v>74</v>
      </c>
      <c r="H203" t="s">
        <v>75</v>
      </c>
      <c r="I203" t="s"/>
      <c r="J203" t="s">
        <v>76</v>
      </c>
      <c r="K203" t="n">
        <v>46.66</v>
      </c>
      <c r="L203" t="s">
        <v>77</v>
      </c>
      <c r="M203" t="s">
        <v>714</v>
      </c>
      <c r="N203" t="s">
        <v>711</v>
      </c>
      <c r="O203" t="s">
        <v>80</v>
      </c>
      <c r="P203" t="s">
        <v>709</v>
      </c>
      <c r="Q203" t="s"/>
      <c r="R203" t="s">
        <v>81</v>
      </c>
      <c r="S203" t="s">
        <v>715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HYPERLINK("https://38.76.27.249/savepage/tk_15422072000010579_sr_1793.html","info")</f>
        <v/>
      </c>
      <c r="AA203" t="s"/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>
        <v>89</v>
      </c>
      <c r="AM203" t="s"/>
      <c r="AN203" t="s">
        <v>133</v>
      </c>
      <c r="AO203" t="s">
        <v>716</v>
      </c>
      <c r="AP203" t="n">
        <v>94</v>
      </c>
      <c r="AQ203" t="s">
        <v>91</v>
      </c>
      <c r="AR203" t="s">
        <v>92</v>
      </c>
      <c r="AS203" t="s"/>
      <c r="AT203" t="s">
        <v>93</v>
      </c>
      <c r="AU203" t="s"/>
      <c r="AV203" t="s"/>
      <c r="AW203" t="s"/>
      <c r="AX203" t="s"/>
      <c r="AY203" t="s"/>
      <c r="AZ203" t="s"/>
      <c r="BA203" t="s"/>
      <c r="BB203" t="n">
        <v>109665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709</v>
      </c>
      <c r="F204" t="s"/>
      <c r="G204" t="s">
        <v>74</v>
      </c>
      <c r="H204" t="s">
        <v>75</v>
      </c>
      <c r="I204" t="s"/>
      <c r="J204" t="s">
        <v>76</v>
      </c>
      <c r="K204" t="n">
        <v>47.31</v>
      </c>
      <c r="L204" t="s">
        <v>77</v>
      </c>
      <c r="M204" t="s">
        <v>717</v>
      </c>
      <c r="N204" t="s">
        <v>711</v>
      </c>
      <c r="O204" t="s">
        <v>80</v>
      </c>
      <c r="P204" t="s">
        <v>709</v>
      </c>
      <c r="Q204" t="s"/>
      <c r="R204" t="s">
        <v>81</v>
      </c>
      <c r="S204" t="s">
        <v>718</v>
      </c>
      <c r="T204" t="s">
        <v>83</v>
      </c>
      <c r="U204" t="s"/>
      <c r="V204" t="s">
        <v>84</v>
      </c>
      <c r="W204" t="s">
        <v>99</v>
      </c>
      <c r="X204" t="s"/>
      <c r="Y204" t="s">
        <v>86</v>
      </c>
      <c r="Z204">
        <f>HYPERLINK("https://38.76.27.249/savepage/tk_15422072000010579_sr_1793.html","info")</f>
        <v/>
      </c>
      <c r="AA204" t="s"/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>
        <v>89</v>
      </c>
      <c r="AM204" t="s"/>
      <c r="AN204" t="s">
        <v>133</v>
      </c>
      <c r="AO204" t="s">
        <v>719</v>
      </c>
      <c r="AP204" t="n">
        <v>94</v>
      </c>
      <c r="AQ204" t="s">
        <v>91</v>
      </c>
      <c r="AR204" t="s">
        <v>71</v>
      </c>
      <c r="AS204" t="s"/>
      <c r="AT204" t="s">
        <v>93</v>
      </c>
      <c r="AU204" t="s"/>
      <c r="AV204" t="s"/>
      <c r="AW204" t="s"/>
      <c r="AX204" t="s"/>
      <c r="AY204" t="s"/>
      <c r="AZ204" t="s"/>
      <c r="BA204" t="s"/>
      <c r="BB204" t="n">
        <v>109665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709</v>
      </c>
      <c r="F205" t="s"/>
      <c r="G205" t="s">
        <v>74</v>
      </c>
      <c r="H205" t="s">
        <v>75</v>
      </c>
      <c r="I205" t="s"/>
      <c r="J205" t="s">
        <v>76</v>
      </c>
      <c r="K205" t="n">
        <v>47.72</v>
      </c>
      <c r="L205" t="s">
        <v>77</v>
      </c>
      <c r="M205" t="s">
        <v>96</v>
      </c>
      <c r="N205" t="s">
        <v>711</v>
      </c>
      <c r="O205" t="s">
        <v>80</v>
      </c>
      <c r="P205" t="s">
        <v>709</v>
      </c>
      <c r="Q205" t="s"/>
      <c r="R205" t="s">
        <v>81</v>
      </c>
      <c r="S205" t="s">
        <v>98</v>
      </c>
      <c r="T205" t="s">
        <v>83</v>
      </c>
      <c r="U205" t="s"/>
      <c r="V205" t="s">
        <v>84</v>
      </c>
      <c r="W205" t="s">
        <v>99</v>
      </c>
      <c r="X205" t="s"/>
      <c r="Y205" t="s">
        <v>86</v>
      </c>
      <c r="Z205">
        <f>HYPERLINK("https://38.76.27.249/savepage/tk_15422072000010579_sr_1793.html","info")</f>
        <v/>
      </c>
      <c r="AA205" t="s"/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>
        <v>89</v>
      </c>
      <c r="AM205" t="s"/>
      <c r="AN205" t="s">
        <v>133</v>
      </c>
      <c r="AO205" t="s">
        <v>268</v>
      </c>
      <c r="AP205" t="n">
        <v>94</v>
      </c>
      <c r="AQ205" t="s">
        <v>91</v>
      </c>
      <c r="AR205" t="s">
        <v>92</v>
      </c>
      <c r="AS205" t="s"/>
      <c r="AT205" t="s">
        <v>93</v>
      </c>
      <c r="AU205" t="s"/>
      <c r="AV205" t="s"/>
      <c r="AW205" t="s"/>
      <c r="AX205" t="s"/>
      <c r="AY205" t="s"/>
      <c r="AZ205" t="s"/>
      <c r="BA205" t="s"/>
      <c r="BB205" t="n">
        <v>109665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720</v>
      </c>
      <c r="F206" t="s"/>
      <c r="G206" t="s">
        <v>74</v>
      </c>
      <c r="H206" t="s">
        <v>75</v>
      </c>
      <c r="I206" t="s"/>
      <c r="J206" t="s">
        <v>76</v>
      </c>
      <c r="K206" t="n">
        <v>57.26</v>
      </c>
      <c r="L206" t="s">
        <v>77</v>
      </c>
      <c r="M206" t="s">
        <v>645</v>
      </c>
      <c r="N206" t="s">
        <v>721</v>
      </c>
      <c r="O206" t="s">
        <v>80</v>
      </c>
      <c r="P206" t="s">
        <v>720</v>
      </c>
      <c r="Q206" t="s"/>
      <c r="R206" t="s">
        <v>81</v>
      </c>
      <c r="S206" t="s">
        <v>722</v>
      </c>
      <c r="T206" t="s">
        <v>83</v>
      </c>
      <c r="U206" t="s"/>
      <c r="V206" t="s">
        <v>84</v>
      </c>
      <c r="W206" t="s">
        <v>99</v>
      </c>
      <c r="X206" t="s"/>
      <c r="Y206" t="s">
        <v>86</v>
      </c>
      <c r="Z206">
        <f>HYPERLINK("https://38.76.27.249/savepage/tk_1542207082025221_sr_1793.html","info")</f>
        <v/>
      </c>
      <c r="AA206" t="s"/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>
        <v>89</v>
      </c>
      <c r="AM206" t="s"/>
      <c r="AN206" t="s">
        <v>88</v>
      </c>
      <c r="AO206" t="s">
        <v>90</v>
      </c>
      <c r="AP206" t="n">
        <v>76</v>
      </c>
      <c r="AQ206" t="s">
        <v>91</v>
      </c>
      <c r="AR206" t="s">
        <v>92</v>
      </c>
      <c r="AS206" t="s"/>
      <c r="AT206" t="s">
        <v>93</v>
      </c>
      <c r="AU206" t="s"/>
      <c r="AV206" t="s"/>
      <c r="AW206" t="s"/>
      <c r="AX206" t="s"/>
      <c r="AY206" t="s"/>
      <c r="AZ206" t="s"/>
      <c r="BA206" t="s"/>
      <c r="BB206" t="n">
        <v>773379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723</v>
      </c>
      <c r="F207" t="s"/>
      <c r="G207" t="s">
        <v>74</v>
      </c>
      <c r="H207" t="s">
        <v>75</v>
      </c>
      <c r="I207" t="s"/>
      <c r="J207" t="s">
        <v>76</v>
      </c>
      <c r="K207" t="n">
        <v>68.93000000000001</v>
      </c>
      <c r="L207" t="s">
        <v>77</v>
      </c>
      <c r="M207" t="s">
        <v>724</v>
      </c>
      <c r="N207" t="s">
        <v>725</v>
      </c>
      <c r="O207" t="s">
        <v>80</v>
      </c>
      <c r="P207" t="s">
        <v>723</v>
      </c>
      <c r="Q207" t="s"/>
      <c r="R207" t="s">
        <v>81</v>
      </c>
      <c r="S207" t="s">
        <v>726</v>
      </c>
      <c r="T207" t="s">
        <v>83</v>
      </c>
      <c r="U207" t="s"/>
      <c r="V207" t="s">
        <v>84</v>
      </c>
      <c r="W207" t="s">
        <v>99</v>
      </c>
      <c r="X207" t="s"/>
      <c r="Y207" t="s">
        <v>86</v>
      </c>
      <c r="Z207">
        <f>HYPERLINK("https://38.76.27.249/savepage/tk_15422089839927793_sr_1793.html","info")</f>
        <v/>
      </c>
      <c r="AA207" t="s"/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>
        <v>89</v>
      </c>
      <c r="AM207" t="s"/>
      <c r="AN207" t="s">
        <v>88</v>
      </c>
      <c r="AO207" t="s">
        <v>90</v>
      </c>
      <c r="AP207" t="n">
        <v>416</v>
      </c>
      <c r="AQ207" t="s">
        <v>91</v>
      </c>
      <c r="AR207" t="s">
        <v>92</v>
      </c>
      <c r="AS207" t="s"/>
      <c r="AT207" t="s">
        <v>93</v>
      </c>
      <c r="AU207" t="s"/>
      <c r="AV207" t="s"/>
      <c r="AW207" t="s"/>
      <c r="AX207" t="s"/>
      <c r="AY207" t="s"/>
      <c r="AZ207" t="s"/>
      <c r="BA207" t="s"/>
      <c r="BB207" t="n">
        <v>2647895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727</v>
      </c>
      <c r="F208" t="s"/>
      <c r="G208" t="s">
        <v>74</v>
      </c>
      <c r="H208" t="s">
        <v>75</v>
      </c>
      <c r="I208" t="s"/>
      <c r="J208" t="s">
        <v>76</v>
      </c>
      <c r="K208" t="n">
        <v>22.27</v>
      </c>
      <c r="L208" t="s">
        <v>77</v>
      </c>
      <c r="M208" t="s">
        <v>728</v>
      </c>
      <c r="N208" t="s">
        <v>729</v>
      </c>
      <c r="O208" t="s">
        <v>80</v>
      </c>
      <c r="P208" t="s">
        <v>727</v>
      </c>
      <c r="Q208" t="s"/>
      <c r="R208" t="s">
        <v>81</v>
      </c>
      <c r="S208" t="s">
        <v>730</v>
      </c>
      <c r="T208" t="s">
        <v>83</v>
      </c>
      <c r="U208" t="s"/>
      <c r="V208" t="s">
        <v>84</v>
      </c>
      <c r="W208" t="s">
        <v>85</v>
      </c>
      <c r="X208" t="s"/>
      <c r="Y208" t="s">
        <v>86</v>
      </c>
      <c r="Z208">
        <f>HYPERLINK("https://38.76.27.249/savepage/tk_15422098444503958_sr_1793.html","info")</f>
        <v/>
      </c>
      <c r="AA208" t="s"/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>
        <v>89</v>
      </c>
      <c r="AM208" t="s"/>
      <c r="AN208" t="s">
        <v>88</v>
      </c>
      <c r="AO208" t="s">
        <v>90</v>
      </c>
      <c r="AP208" t="n">
        <v>573</v>
      </c>
      <c r="AQ208" t="s">
        <v>91</v>
      </c>
      <c r="AR208" t="s">
        <v>92</v>
      </c>
      <c r="AS208" t="s"/>
      <c r="AT208" t="s">
        <v>93</v>
      </c>
      <c r="AU208" t="s"/>
      <c r="AV208" t="s"/>
      <c r="AW208" t="s"/>
      <c r="AX208" t="s"/>
      <c r="AY208" t="s"/>
      <c r="AZ208" t="s"/>
      <c r="BA208" t="s"/>
      <c r="BB208" t="n">
        <v>1643139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731</v>
      </c>
      <c r="F209" t="s"/>
      <c r="G209" t="s">
        <v>74</v>
      </c>
      <c r="H209" t="s">
        <v>75</v>
      </c>
      <c r="I209" t="s"/>
      <c r="J209" t="s">
        <v>76</v>
      </c>
      <c r="K209" t="n">
        <v>19.09</v>
      </c>
      <c r="L209" t="s">
        <v>77</v>
      </c>
      <c r="M209" t="s">
        <v>109</v>
      </c>
      <c r="N209" t="s">
        <v>614</v>
      </c>
      <c r="O209" t="s">
        <v>80</v>
      </c>
      <c r="P209" t="s">
        <v>731</v>
      </c>
      <c r="Q209" t="s"/>
      <c r="R209" t="s">
        <v>81</v>
      </c>
      <c r="S209" t="s">
        <v>554</v>
      </c>
      <c r="T209" t="s">
        <v>83</v>
      </c>
      <c r="U209" t="s"/>
      <c r="V209" t="s">
        <v>84</v>
      </c>
      <c r="W209" t="s">
        <v>99</v>
      </c>
      <c r="X209" t="s"/>
      <c r="Y209" t="s">
        <v>86</v>
      </c>
      <c r="Z209">
        <f>HYPERLINK("https://38.76.27.249/savepage/tk_15422100788103101_sr_1793.html","info")</f>
        <v/>
      </c>
      <c r="AA209" t="s"/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>
        <v>89</v>
      </c>
      <c r="AM209" t="s"/>
      <c r="AN209" t="s">
        <v>88</v>
      </c>
      <c r="AO209" t="s">
        <v>90</v>
      </c>
      <c r="AP209" t="n">
        <v>616</v>
      </c>
      <c r="AQ209" t="s">
        <v>91</v>
      </c>
      <c r="AR209" t="s">
        <v>92</v>
      </c>
      <c r="AS209" t="s"/>
      <c r="AT209" t="s">
        <v>93</v>
      </c>
      <c r="AU209" t="s"/>
      <c r="AV209" t="s"/>
      <c r="AW209" t="s"/>
      <c r="AX209" t="s"/>
      <c r="AY209" t="s"/>
      <c r="AZ209" t="s"/>
      <c r="BA209" t="s"/>
      <c r="BB209" t="n">
        <v>4932288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732</v>
      </c>
      <c r="F210" t="s"/>
      <c r="G210" t="s">
        <v>74</v>
      </c>
      <c r="H210" t="s">
        <v>75</v>
      </c>
      <c r="I210" t="s"/>
      <c r="J210" t="s">
        <v>76</v>
      </c>
      <c r="K210" t="n">
        <v>37.12</v>
      </c>
      <c r="L210" t="s">
        <v>77</v>
      </c>
      <c r="M210" t="s">
        <v>733</v>
      </c>
      <c r="N210" t="s">
        <v>199</v>
      </c>
      <c r="O210" t="s">
        <v>80</v>
      </c>
      <c r="P210" t="s">
        <v>732</v>
      </c>
      <c r="Q210" t="s"/>
      <c r="R210" t="s">
        <v>81</v>
      </c>
      <c r="S210" t="s">
        <v>734</v>
      </c>
      <c r="T210" t="s">
        <v>83</v>
      </c>
      <c r="U210" t="s"/>
      <c r="V210" t="s">
        <v>84</v>
      </c>
      <c r="W210" t="s">
        <v>99</v>
      </c>
      <c r="X210" t="s"/>
      <c r="Y210" t="s">
        <v>86</v>
      </c>
      <c r="Z210">
        <f>HYPERLINK("https://38.76.27.249/savepage/tk_15422086281418796_sr_1793.html","info")</f>
        <v/>
      </c>
      <c r="AA210" t="s"/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>
        <v>89</v>
      </c>
      <c r="AM210" t="s"/>
      <c r="AN210" t="s">
        <v>88</v>
      </c>
      <c r="AO210" t="s">
        <v>90</v>
      </c>
      <c r="AP210" t="n">
        <v>348</v>
      </c>
      <c r="AQ210" t="s">
        <v>91</v>
      </c>
      <c r="AR210" t="s">
        <v>92</v>
      </c>
      <c r="AS210" t="s"/>
      <c r="AT210" t="s">
        <v>93</v>
      </c>
      <c r="AU210" t="s"/>
      <c r="AV210" t="s"/>
      <c r="AW210" t="s"/>
      <c r="AX210" t="s"/>
      <c r="AY210" t="s"/>
      <c r="AZ210" t="s"/>
      <c r="BA210" t="s"/>
      <c r="BB210" t="n">
        <v>1445391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735</v>
      </c>
      <c r="F211" t="s"/>
      <c r="G211" t="s">
        <v>74</v>
      </c>
      <c r="H211" t="s">
        <v>75</v>
      </c>
      <c r="I211" t="s"/>
      <c r="J211" t="s">
        <v>76</v>
      </c>
      <c r="K211" t="n">
        <v>29.75</v>
      </c>
      <c r="L211" t="s">
        <v>77</v>
      </c>
      <c r="M211" t="s">
        <v>212</v>
      </c>
      <c r="N211" t="s">
        <v>131</v>
      </c>
      <c r="O211" t="s">
        <v>80</v>
      </c>
      <c r="P211" t="s">
        <v>735</v>
      </c>
      <c r="Q211" t="s"/>
      <c r="R211" t="s">
        <v>81</v>
      </c>
      <c r="S211" t="s">
        <v>214</v>
      </c>
      <c r="T211" t="s">
        <v>83</v>
      </c>
      <c r="U211" t="s"/>
      <c r="V211" t="s">
        <v>84</v>
      </c>
      <c r="W211" t="s">
        <v>85</v>
      </c>
      <c r="X211" t="s"/>
      <c r="Y211" t="s">
        <v>86</v>
      </c>
      <c r="Z211">
        <f>HYPERLINK("https://38.76.27.249/savepage/tk_1542207357269785_sr_1793.html","info")</f>
        <v/>
      </c>
      <c r="AA211" t="s"/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>
        <v>89</v>
      </c>
      <c r="AM211" t="s"/>
      <c r="AN211" t="s">
        <v>88</v>
      </c>
      <c r="AO211" t="s">
        <v>90</v>
      </c>
      <c r="AP211" t="n">
        <v>120</v>
      </c>
      <c r="AQ211" t="s">
        <v>91</v>
      </c>
      <c r="AR211" t="s">
        <v>92</v>
      </c>
      <c r="AS211" t="s"/>
      <c r="AT211" t="s">
        <v>93</v>
      </c>
      <c r="AU211" t="s"/>
      <c r="AV211" t="s"/>
      <c r="AW211" t="s"/>
      <c r="AX211" t="s"/>
      <c r="AY211" t="s"/>
      <c r="AZ211" t="s"/>
      <c r="BA211" t="s"/>
      <c r="BB211" t="n">
        <v>773212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735</v>
      </c>
      <c r="F212" t="s"/>
      <c r="G212" t="s">
        <v>74</v>
      </c>
      <c r="H212" t="s">
        <v>75</v>
      </c>
      <c r="I212" t="s"/>
      <c r="J212" t="s">
        <v>76</v>
      </c>
      <c r="K212" t="n">
        <v>31.55</v>
      </c>
      <c r="L212" t="s">
        <v>77</v>
      </c>
      <c r="M212" t="s">
        <v>736</v>
      </c>
      <c r="N212" t="s">
        <v>131</v>
      </c>
      <c r="O212" t="s">
        <v>80</v>
      </c>
      <c r="P212" t="s">
        <v>735</v>
      </c>
      <c r="Q212" t="s"/>
      <c r="R212" t="s">
        <v>81</v>
      </c>
      <c r="S212" t="s">
        <v>737</v>
      </c>
      <c r="T212" t="s">
        <v>83</v>
      </c>
      <c r="U212" t="s"/>
      <c r="V212" t="s">
        <v>84</v>
      </c>
      <c r="W212" t="s">
        <v>99</v>
      </c>
      <c r="X212" t="s"/>
      <c r="Y212" t="s">
        <v>86</v>
      </c>
      <c r="Z212">
        <f>HYPERLINK("https://38.76.27.249/savepage/tk_1542207357269785_sr_1793.html","info")</f>
        <v/>
      </c>
      <c r="AA212" t="s"/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>
        <v>89</v>
      </c>
      <c r="AM212" t="s"/>
      <c r="AN212" t="s">
        <v>88</v>
      </c>
      <c r="AO212" t="s">
        <v>90</v>
      </c>
      <c r="AP212" t="n">
        <v>120</v>
      </c>
      <c r="AQ212" t="s">
        <v>91</v>
      </c>
      <c r="AR212" t="s">
        <v>92</v>
      </c>
      <c r="AS212" t="s"/>
      <c r="AT212" t="s">
        <v>93</v>
      </c>
      <c r="AU212" t="s"/>
      <c r="AV212" t="s"/>
      <c r="AW212" t="s"/>
      <c r="AX212" t="s"/>
      <c r="AY212" t="s"/>
      <c r="AZ212" t="s"/>
      <c r="BA212" t="s"/>
      <c r="BB212" t="n">
        <v>773212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735</v>
      </c>
      <c r="F213" t="s"/>
      <c r="G213" t="s">
        <v>74</v>
      </c>
      <c r="H213" t="s">
        <v>75</v>
      </c>
      <c r="I213" t="s"/>
      <c r="J213" t="s">
        <v>76</v>
      </c>
      <c r="K213" t="n">
        <v>31.58</v>
      </c>
      <c r="L213" t="s">
        <v>77</v>
      </c>
      <c r="M213" t="s">
        <v>736</v>
      </c>
      <c r="N213" t="s">
        <v>131</v>
      </c>
      <c r="O213" t="s">
        <v>80</v>
      </c>
      <c r="P213" t="s">
        <v>735</v>
      </c>
      <c r="Q213" t="s"/>
      <c r="R213" t="s">
        <v>81</v>
      </c>
      <c r="S213" t="s">
        <v>738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HYPERLINK("https://38.76.27.249/savepage/tk_1542207357269785_sr_1793.html","info")</f>
        <v/>
      </c>
      <c r="AA213" t="s"/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>
        <v>89</v>
      </c>
      <c r="AM213" t="s"/>
      <c r="AN213" t="s">
        <v>88</v>
      </c>
      <c r="AO213" t="s">
        <v>90</v>
      </c>
      <c r="AP213" t="n">
        <v>120</v>
      </c>
      <c r="AQ213" t="s">
        <v>91</v>
      </c>
      <c r="AR213" t="s">
        <v>71</v>
      </c>
      <c r="AS213" t="s"/>
      <c r="AT213" t="s">
        <v>93</v>
      </c>
      <c r="AU213" t="s"/>
      <c r="AV213" t="s"/>
      <c r="AW213" t="s"/>
      <c r="AX213" t="s"/>
      <c r="AY213" t="s"/>
      <c r="AZ213" t="s"/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735</v>
      </c>
      <c r="F214" t="s"/>
      <c r="G214" t="s">
        <v>74</v>
      </c>
      <c r="H214" t="s">
        <v>75</v>
      </c>
      <c r="I214" t="s"/>
      <c r="J214" t="s">
        <v>76</v>
      </c>
      <c r="K214" t="n">
        <v>33.54</v>
      </c>
      <c r="L214" t="s">
        <v>77</v>
      </c>
      <c r="M214" t="s">
        <v>739</v>
      </c>
      <c r="N214" t="s">
        <v>131</v>
      </c>
      <c r="O214" t="s">
        <v>80</v>
      </c>
      <c r="P214" t="s">
        <v>735</v>
      </c>
      <c r="Q214" t="s"/>
      <c r="R214" t="s">
        <v>81</v>
      </c>
      <c r="S214" t="s">
        <v>740</v>
      </c>
      <c r="T214" t="s">
        <v>83</v>
      </c>
      <c r="U214" t="s"/>
      <c r="V214" t="s">
        <v>84</v>
      </c>
      <c r="W214" t="s">
        <v>99</v>
      </c>
      <c r="X214" t="s"/>
      <c r="Y214" t="s">
        <v>86</v>
      </c>
      <c r="Z214">
        <f>HYPERLINK("https://38.76.27.249/savepage/tk_1542207357269785_sr_1793.html","info")</f>
        <v/>
      </c>
      <c r="AA214" t="s"/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>
        <v>89</v>
      </c>
      <c r="AM214" t="s"/>
      <c r="AN214" t="s">
        <v>88</v>
      </c>
      <c r="AO214" t="s">
        <v>90</v>
      </c>
      <c r="AP214" t="n">
        <v>120</v>
      </c>
      <c r="AQ214" t="s">
        <v>91</v>
      </c>
      <c r="AR214" t="s">
        <v>71</v>
      </c>
      <c r="AS214" t="s"/>
      <c r="AT214" t="s">
        <v>93</v>
      </c>
      <c r="AU214" t="s"/>
      <c r="AV214" t="s"/>
      <c r="AW214" t="s"/>
      <c r="AX214" t="s"/>
      <c r="AY214" t="s"/>
      <c r="AZ214" t="s"/>
      <c r="BA214" t="s"/>
      <c r="BB214" t="n">
        <v>773212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741</v>
      </c>
      <c r="F215" t="s"/>
      <c r="G215" t="s">
        <v>74</v>
      </c>
      <c r="H215" t="s">
        <v>75</v>
      </c>
      <c r="I215" t="s"/>
      <c r="J215" t="s">
        <v>76</v>
      </c>
      <c r="K215" t="n">
        <v>21.73</v>
      </c>
      <c r="L215" t="s">
        <v>77</v>
      </c>
      <c r="M215" t="s">
        <v>109</v>
      </c>
      <c r="N215" t="s">
        <v>120</v>
      </c>
      <c r="O215" t="s">
        <v>80</v>
      </c>
      <c r="P215" t="s">
        <v>741</v>
      </c>
      <c r="Q215" t="s"/>
      <c r="R215" t="s">
        <v>81</v>
      </c>
      <c r="S215" t="s">
        <v>742</v>
      </c>
      <c r="T215" t="s">
        <v>83</v>
      </c>
      <c r="U215" t="s"/>
      <c r="V215" t="s">
        <v>84</v>
      </c>
      <c r="W215" t="s">
        <v>99</v>
      </c>
      <c r="X215" t="s"/>
      <c r="Y215" t="s">
        <v>86</v>
      </c>
      <c r="Z215">
        <f>HYPERLINK("https://38.76.27.249/savepage/tk_15422100149848747_sr_1793.html","info")</f>
        <v/>
      </c>
      <c r="AA215" t="s"/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>
        <v>89</v>
      </c>
      <c r="AM215" t="s"/>
      <c r="AN215" t="s">
        <v>88</v>
      </c>
      <c r="AO215" t="s">
        <v>90</v>
      </c>
      <c r="AP215" t="n">
        <v>604</v>
      </c>
      <c r="AQ215" t="s">
        <v>91</v>
      </c>
      <c r="AR215" t="s">
        <v>92</v>
      </c>
      <c r="AS215" t="s"/>
      <c r="AT215" t="s">
        <v>93</v>
      </c>
      <c r="AU215" t="s"/>
      <c r="AV215" t="s"/>
      <c r="AW215" t="s"/>
      <c r="AX215" t="s"/>
      <c r="AY215" t="s"/>
      <c r="AZ215" t="s"/>
      <c r="BA215" t="s"/>
      <c r="BB215" t="n">
        <v>5258057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743</v>
      </c>
      <c r="F216" t="s"/>
      <c r="G216" t="s">
        <v>74</v>
      </c>
      <c r="H216" t="s">
        <v>75</v>
      </c>
      <c r="I216" t="s"/>
      <c r="J216" t="s">
        <v>76</v>
      </c>
      <c r="K216" t="n">
        <v>47.72</v>
      </c>
      <c r="L216" t="s">
        <v>77</v>
      </c>
      <c r="M216" t="s">
        <v>96</v>
      </c>
      <c r="N216" t="s">
        <v>744</v>
      </c>
      <c r="O216" t="s">
        <v>80</v>
      </c>
      <c r="P216" t="s">
        <v>743</v>
      </c>
      <c r="Q216" t="s"/>
      <c r="R216" t="s">
        <v>81</v>
      </c>
      <c r="S216" t="s">
        <v>98</v>
      </c>
      <c r="T216" t="s">
        <v>83</v>
      </c>
      <c r="U216" t="s"/>
      <c r="V216" t="s">
        <v>84</v>
      </c>
      <c r="W216" t="s">
        <v>85</v>
      </c>
      <c r="X216" t="s"/>
      <c r="Y216" t="s">
        <v>86</v>
      </c>
      <c r="Z216">
        <f>HYPERLINK("https://38.76.27.249/savepage/tk_15422084950814366_sr_1793.html","info")</f>
        <v/>
      </c>
      <c r="AA216" t="s"/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>
        <v>89</v>
      </c>
      <c r="AM216" t="s"/>
      <c r="AN216" t="s">
        <v>88</v>
      </c>
      <c r="AO216" t="s">
        <v>90</v>
      </c>
      <c r="AP216" t="n">
        <v>324</v>
      </c>
      <c r="AQ216" t="s">
        <v>91</v>
      </c>
      <c r="AR216" t="s">
        <v>92</v>
      </c>
      <c r="AS216" t="s"/>
      <c r="AT216" t="s">
        <v>93</v>
      </c>
      <c r="AU216" t="s"/>
      <c r="AV216" t="s"/>
      <c r="AW216" t="s"/>
      <c r="AX216" t="s"/>
      <c r="AY216" t="s"/>
      <c r="AZ216" t="s"/>
      <c r="BA216" t="s"/>
      <c r="BB216" t="n">
        <v>2158673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745</v>
      </c>
      <c r="F217" t="s"/>
      <c r="G217" t="s">
        <v>74</v>
      </c>
      <c r="H217" t="s">
        <v>75</v>
      </c>
      <c r="I217" t="s"/>
      <c r="J217" t="s">
        <v>76</v>
      </c>
      <c r="K217" t="n">
        <v>44.92</v>
      </c>
      <c r="L217" t="s">
        <v>77</v>
      </c>
      <c r="M217" t="s">
        <v>746</v>
      </c>
      <c r="N217" t="s">
        <v>390</v>
      </c>
      <c r="O217" t="s">
        <v>80</v>
      </c>
      <c r="P217" t="s">
        <v>745</v>
      </c>
      <c r="Q217" t="s"/>
      <c r="R217" t="s">
        <v>81</v>
      </c>
      <c r="S217" t="s">
        <v>747</v>
      </c>
      <c r="T217" t="s">
        <v>83</v>
      </c>
      <c r="U217" t="s"/>
      <c r="V217" t="s">
        <v>84</v>
      </c>
      <c r="W217" t="s">
        <v>99</v>
      </c>
      <c r="X217" t="s"/>
      <c r="Y217" t="s">
        <v>86</v>
      </c>
      <c r="Z217">
        <f>HYPERLINK("https://38.76.27.249/savepage/tk_15422090778937309_sr_1793.html","info")</f>
        <v/>
      </c>
      <c r="AA217" t="s"/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>
        <v>89</v>
      </c>
      <c r="AM217" t="s"/>
      <c r="AN217" t="s">
        <v>88</v>
      </c>
      <c r="AO217" t="s">
        <v>90</v>
      </c>
      <c r="AP217" t="n">
        <v>433</v>
      </c>
      <c r="AQ217" t="s">
        <v>91</v>
      </c>
      <c r="AR217" t="s">
        <v>92</v>
      </c>
      <c r="AS217" t="s"/>
      <c r="AT217" t="s">
        <v>93</v>
      </c>
      <c r="AU217" t="s"/>
      <c r="AV217" t="s"/>
      <c r="AW217" t="s"/>
      <c r="AX217" t="s"/>
      <c r="AY217" t="s"/>
      <c r="AZ217" t="s"/>
      <c r="BA217" t="s"/>
      <c r="BB217" t="n">
        <v>5275225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748</v>
      </c>
      <c r="F218" t="s"/>
      <c r="G218" t="s">
        <v>74</v>
      </c>
      <c r="H218" t="s">
        <v>75</v>
      </c>
      <c r="I218" t="s"/>
      <c r="J218" t="s">
        <v>76</v>
      </c>
      <c r="K218" t="n">
        <v>18.98</v>
      </c>
      <c r="L218" t="s">
        <v>77</v>
      </c>
      <c r="M218" t="s">
        <v>749</v>
      </c>
      <c r="N218" t="s">
        <v>97</v>
      </c>
      <c r="O218" t="s">
        <v>80</v>
      </c>
      <c r="P218" t="s">
        <v>748</v>
      </c>
      <c r="Q218" t="s"/>
      <c r="R218" t="s">
        <v>81</v>
      </c>
      <c r="S218" t="s">
        <v>750</v>
      </c>
      <c r="T218" t="s">
        <v>83</v>
      </c>
      <c r="U218" t="s"/>
      <c r="V218" t="s">
        <v>84</v>
      </c>
      <c r="W218" t="s">
        <v>85</v>
      </c>
      <c r="X218" t="s"/>
      <c r="Y218" t="s">
        <v>86</v>
      </c>
      <c r="Z218">
        <f>HYPERLINK("https://38.76.27.249/savepage/tk_1542207377415226_sr_1793.html","info")</f>
        <v/>
      </c>
      <c r="AA218" t="s"/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>
        <v>89</v>
      </c>
      <c r="AM218" t="s"/>
      <c r="AN218" t="s">
        <v>88</v>
      </c>
      <c r="AO218" t="s">
        <v>90</v>
      </c>
      <c r="AP218" t="n">
        <v>124</v>
      </c>
      <c r="AQ218" t="s">
        <v>91</v>
      </c>
      <c r="AR218" t="s">
        <v>92</v>
      </c>
      <c r="AS218" t="s"/>
      <c r="AT218" t="s">
        <v>93</v>
      </c>
      <c r="AU218" t="s"/>
      <c r="AV218" t="s"/>
      <c r="AW218" t="s"/>
      <c r="AX218" t="s"/>
      <c r="AY218" t="s"/>
      <c r="AZ218" t="s"/>
      <c r="BA218" t="s"/>
      <c r="BB218" t="n">
        <v>4414728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751</v>
      </c>
      <c r="F219" t="s"/>
      <c r="G219" t="s">
        <v>74</v>
      </c>
      <c r="H219" t="s">
        <v>75</v>
      </c>
      <c r="I219" t="s"/>
      <c r="J219" t="s">
        <v>76</v>
      </c>
      <c r="K219" t="n">
        <v>23.86</v>
      </c>
      <c r="L219" t="s">
        <v>77</v>
      </c>
      <c r="M219" t="s">
        <v>109</v>
      </c>
      <c r="N219" t="s">
        <v>752</v>
      </c>
      <c r="O219" t="s">
        <v>80</v>
      </c>
      <c r="P219" t="s">
        <v>751</v>
      </c>
      <c r="Q219" t="s"/>
      <c r="R219" t="s">
        <v>81</v>
      </c>
      <c r="S219" t="s">
        <v>753</v>
      </c>
      <c r="T219" t="s">
        <v>83</v>
      </c>
      <c r="U219" t="s"/>
      <c r="V219" t="s">
        <v>84</v>
      </c>
      <c r="W219" t="s">
        <v>99</v>
      </c>
      <c r="X219" t="s"/>
      <c r="Y219" t="s">
        <v>86</v>
      </c>
      <c r="Z219">
        <f>HYPERLINK("https://38.76.27.249/savepage/tk_1542208315935024_sr_1793.html","info")</f>
        <v/>
      </c>
      <c r="AA219" t="s"/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>
        <v>89</v>
      </c>
      <c r="AM219" t="s"/>
      <c r="AN219" t="s">
        <v>88</v>
      </c>
      <c r="AO219" t="s">
        <v>90</v>
      </c>
      <c r="AP219" t="n">
        <v>293</v>
      </c>
      <c r="AQ219" t="s">
        <v>91</v>
      </c>
      <c r="AR219" t="s">
        <v>92</v>
      </c>
      <c r="AS219" t="s"/>
      <c r="AT219" t="s">
        <v>93</v>
      </c>
      <c r="AU219" t="s"/>
      <c r="AV219" t="s"/>
      <c r="AW219" t="s"/>
      <c r="AX219" t="s"/>
      <c r="AY219" t="s"/>
      <c r="AZ219" t="s"/>
      <c r="BA219" t="s"/>
      <c r="BB219" t="n">
        <v>4329972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754</v>
      </c>
      <c r="F220" t="s"/>
      <c r="G220" t="s">
        <v>74</v>
      </c>
      <c r="H220" t="s">
        <v>75</v>
      </c>
      <c r="I220" t="s"/>
      <c r="J220" t="s">
        <v>76</v>
      </c>
      <c r="K220" t="n">
        <v>23.67</v>
      </c>
      <c r="L220" t="s">
        <v>77</v>
      </c>
      <c r="M220" t="s">
        <v>755</v>
      </c>
      <c r="N220" t="s">
        <v>756</v>
      </c>
      <c r="O220" t="s">
        <v>80</v>
      </c>
      <c r="P220" t="s">
        <v>754</v>
      </c>
      <c r="Q220" t="s"/>
      <c r="R220" t="s">
        <v>81</v>
      </c>
      <c r="S220" t="s">
        <v>757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HYPERLINK("https://38.76.27.249/savepage/tk_15422099130719702_sr_1793.html","info")</f>
        <v/>
      </c>
      <c r="AA220" t="s"/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>
        <v>89</v>
      </c>
      <c r="AM220" t="s"/>
      <c r="AN220" t="s">
        <v>88</v>
      </c>
      <c r="AO220" t="s">
        <v>90</v>
      </c>
      <c r="AP220" t="n">
        <v>585</v>
      </c>
      <c r="AQ220" t="s">
        <v>91</v>
      </c>
      <c r="AR220" t="s">
        <v>92</v>
      </c>
      <c r="AS220" t="s"/>
      <c r="AT220" t="s">
        <v>93</v>
      </c>
      <c r="AU220" t="s"/>
      <c r="AV220" t="s"/>
      <c r="AW220" t="s"/>
      <c r="AX220" t="s"/>
      <c r="AY220" t="s"/>
      <c r="AZ220" t="s"/>
      <c r="BA220" t="s"/>
      <c r="BB220" t="n">
        <v>1434759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758</v>
      </c>
      <c r="F221" t="s"/>
      <c r="G221" t="s">
        <v>74</v>
      </c>
      <c r="H221" t="s">
        <v>75</v>
      </c>
      <c r="I221" t="s"/>
      <c r="J221" t="s">
        <v>76</v>
      </c>
      <c r="K221" t="n">
        <v>33.97</v>
      </c>
      <c r="L221" t="s">
        <v>77</v>
      </c>
      <c r="M221" t="s">
        <v>470</v>
      </c>
      <c r="N221" t="s">
        <v>131</v>
      </c>
      <c r="O221" t="s">
        <v>80</v>
      </c>
      <c r="P221" t="s">
        <v>758</v>
      </c>
      <c r="Q221" t="s"/>
      <c r="R221" t="s">
        <v>81</v>
      </c>
      <c r="S221" t="s">
        <v>759</v>
      </c>
      <c r="T221" t="s">
        <v>83</v>
      </c>
      <c r="U221" t="s"/>
      <c r="V221" t="s">
        <v>84</v>
      </c>
      <c r="W221" t="s">
        <v>99</v>
      </c>
      <c r="X221" t="s"/>
      <c r="Y221" t="s">
        <v>86</v>
      </c>
      <c r="Z221">
        <f>HYPERLINK("https://38.76.27.249/savepage/tk_15422092396435087_sr_1793.html","info")</f>
        <v/>
      </c>
      <c r="AA221" t="s"/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>
        <v>89</v>
      </c>
      <c r="AM221" t="s"/>
      <c r="AN221" t="s">
        <v>88</v>
      </c>
      <c r="AO221" t="s">
        <v>90</v>
      </c>
      <c r="AP221" t="n">
        <v>465</v>
      </c>
      <c r="AQ221" t="s">
        <v>91</v>
      </c>
      <c r="AR221" t="s">
        <v>92</v>
      </c>
      <c r="AS221" t="s"/>
      <c r="AT221" t="s">
        <v>93</v>
      </c>
      <c r="AU221" t="s"/>
      <c r="AV221" t="s"/>
      <c r="AW221" t="s"/>
      <c r="AX221" t="s"/>
      <c r="AY221" t="s"/>
      <c r="AZ221" t="s"/>
      <c r="BA221" t="s"/>
      <c r="BB221" t="n">
        <v>4921911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513</v>
      </c>
      <c r="F222" t="s"/>
      <c r="G222" t="s">
        <v>74</v>
      </c>
      <c r="H222" t="s">
        <v>75</v>
      </c>
      <c r="I222" t="s"/>
      <c r="J222" t="s">
        <v>76</v>
      </c>
      <c r="K222" t="n">
        <v>31.82</v>
      </c>
      <c r="L222" t="s">
        <v>77</v>
      </c>
      <c r="M222" t="s">
        <v>514</v>
      </c>
      <c r="N222" t="s">
        <v>394</v>
      </c>
      <c r="O222" t="s">
        <v>80</v>
      </c>
      <c r="P222" t="s">
        <v>513</v>
      </c>
      <c r="Q222" t="s"/>
      <c r="R222" t="s">
        <v>81</v>
      </c>
      <c r="S222" t="s">
        <v>440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HYPERLINK("https://38.76.27.249/savepage/tk_15422093895709546_sr_1793.html","info")</f>
        <v/>
      </c>
      <c r="AA222" t="s"/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>
        <v>89</v>
      </c>
      <c r="AM222" t="s"/>
      <c r="AN222" t="s">
        <v>88</v>
      </c>
      <c r="AO222" t="s">
        <v>90</v>
      </c>
      <c r="AP222" t="n">
        <v>492</v>
      </c>
      <c r="AQ222" t="s">
        <v>91</v>
      </c>
      <c r="AR222" t="s">
        <v>92</v>
      </c>
      <c r="AS222" t="s"/>
      <c r="AT222" t="s">
        <v>93</v>
      </c>
      <c r="AU222" t="s"/>
      <c r="AV222" t="s"/>
      <c r="AW222" t="s"/>
      <c r="AX222" t="s"/>
      <c r="AY222" t="s"/>
      <c r="AZ222" t="s"/>
      <c r="BA222" t="s"/>
      <c r="BB222" t="n">
        <v>5184802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760</v>
      </c>
      <c r="F223" t="s"/>
      <c r="G223" t="s">
        <v>74</v>
      </c>
      <c r="H223" t="s">
        <v>75</v>
      </c>
      <c r="I223" t="s"/>
      <c r="J223" t="s">
        <v>76</v>
      </c>
      <c r="K223" t="n">
        <v>22.13</v>
      </c>
      <c r="L223" t="s">
        <v>77</v>
      </c>
      <c r="M223" t="s">
        <v>761</v>
      </c>
      <c r="N223" t="s">
        <v>695</v>
      </c>
      <c r="O223" t="s">
        <v>80</v>
      </c>
      <c r="P223" t="s">
        <v>760</v>
      </c>
      <c r="Q223" t="s"/>
      <c r="R223" t="s">
        <v>81</v>
      </c>
      <c r="S223" t="s">
        <v>762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HYPERLINK("https://38.76.27.249/savepage/tk_15422079692583828_sr_1793.html","info")</f>
        <v/>
      </c>
      <c r="AA223" t="s"/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>
        <v>89</v>
      </c>
      <c r="AM223" t="s"/>
      <c r="AN223" t="s">
        <v>88</v>
      </c>
      <c r="AO223" t="s">
        <v>90</v>
      </c>
      <c r="AP223" t="n">
        <v>230</v>
      </c>
      <c r="AQ223" t="s">
        <v>91</v>
      </c>
      <c r="AR223" t="s">
        <v>71</v>
      </c>
      <c r="AS223" t="s"/>
      <c r="AT223" t="s">
        <v>93</v>
      </c>
      <c r="AU223" t="s"/>
      <c r="AV223" t="s"/>
      <c r="AW223" t="s"/>
      <c r="AX223" t="s"/>
      <c r="AY223" t="s"/>
      <c r="AZ223" t="s"/>
      <c r="BA223" t="s"/>
      <c r="BB223" t="n">
        <v>5042671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760</v>
      </c>
      <c r="F224" t="s"/>
      <c r="G224" t="s">
        <v>74</v>
      </c>
      <c r="H224" t="s">
        <v>75</v>
      </c>
      <c r="I224" t="s"/>
      <c r="J224" t="s">
        <v>76</v>
      </c>
      <c r="K224" t="n">
        <v>23.79</v>
      </c>
      <c r="L224" t="s">
        <v>77</v>
      </c>
      <c r="M224" t="s">
        <v>763</v>
      </c>
      <c r="N224" t="s">
        <v>695</v>
      </c>
      <c r="O224" t="s">
        <v>80</v>
      </c>
      <c r="P224" t="s">
        <v>760</v>
      </c>
      <c r="Q224" t="s"/>
      <c r="R224" t="s">
        <v>81</v>
      </c>
      <c r="S224" t="s">
        <v>764</v>
      </c>
      <c r="T224" t="s">
        <v>83</v>
      </c>
      <c r="U224" t="s"/>
      <c r="V224" t="s">
        <v>84</v>
      </c>
      <c r="W224" t="s">
        <v>99</v>
      </c>
      <c r="X224" t="s"/>
      <c r="Y224" t="s">
        <v>86</v>
      </c>
      <c r="Z224">
        <f>HYPERLINK("https://38.76.27.249/savepage/tk_15422079692583828_sr_1793.html","info")</f>
        <v/>
      </c>
      <c r="AA224" t="s"/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>
        <v>89</v>
      </c>
      <c r="AM224" t="s"/>
      <c r="AN224" t="s">
        <v>88</v>
      </c>
      <c r="AO224" t="s">
        <v>90</v>
      </c>
      <c r="AP224" t="n">
        <v>230</v>
      </c>
      <c r="AQ224" t="s">
        <v>91</v>
      </c>
      <c r="AR224" t="s">
        <v>71</v>
      </c>
      <c r="AS224" t="s"/>
      <c r="AT224" t="s">
        <v>93</v>
      </c>
      <c r="AU224" t="s"/>
      <c r="AV224" t="s"/>
      <c r="AW224" t="s"/>
      <c r="AX224" t="s"/>
      <c r="AY224" t="s"/>
      <c r="AZ224" t="s"/>
      <c r="BA224" t="s"/>
      <c r="BB224" t="n">
        <v>5042671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765</v>
      </c>
      <c r="F225" t="s"/>
      <c r="G225" t="s">
        <v>74</v>
      </c>
      <c r="H225" t="s">
        <v>75</v>
      </c>
      <c r="I225" t="s"/>
      <c r="J225" t="s">
        <v>76</v>
      </c>
      <c r="K225" t="n">
        <v>37.62</v>
      </c>
      <c r="L225" t="s">
        <v>77</v>
      </c>
      <c r="M225" t="s">
        <v>766</v>
      </c>
      <c r="N225" t="s">
        <v>102</v>
      </c>
      <c r="O225" t="s">
        <v>80</v>
      </c>
      <c r="P225" t="s">
        <v>765</v>
      </c>
      <c r="Q225" t="s"/>
      <c r="R225" t="s">
        <v>81</v>
      </c>
      <c r="S225" t="s">
        <v>767</v>
      </c>
      <c r="T225" t="s">
        <v>83</v>
      </c>
      <c r="U225" t="s"/>
      <c r="V225" t="s">
        <v>84</v>
      </c>
      <c r="W225" t="s">
        <v>99</v>
      </c>
      <c r="X225" t="s"/>
      <c r="Y225" t="s">
        <v>86</v>
      </c>
      <c r="Z225">
        <f>HYPERLINK("https://38.76.27.249/savepage/tk_15422092264756877_sr_1793.html","info")</f>
        <v/>
      </c>
      <c r="AA225" t="s"/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>
        <v>89</v>
      </c>
      <c r="AM225" t="s"/>
      <c r="AN225" t="s">
        <v>88</v>
      </c>
      <c r="AO225" t="s">
        <v>90</v>
      </c>
      <c r="AP225" t="n">
        <v>462</v>
      </c>
      <c r="AQ225" t="s">
        <v>91</v>
      </c>
      <c r="AR225" t="s">
        <v>92</v>
      </c>
      <c r="AS225" t="s"/>
      <c r="AT225" t="s">
        <v>93</v>
      </c>
      <c r="AU225" t="s"/>
      <c r="AV225" t="s"/>
      <c r="AW225" t="s"/>
      <c r="AX225" t="s"/>
      <c r="AY225" t="s"/>
      <c r="AZ225" t="s"/>
      <c r="BA225" t="s"/>
      <c r="BB225" t="n">
        <v>5186889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768</v>
      </c>
      <c r="F226" t="s"/>
      <c r="G226" t="s">
        <v>74</v>
      </c>
      <c r="H226" t="s">
        <v>75</v>
      </c>
      <c r="I226" t="s"/>
      <c r="J226" t="s">
        <v>76</v>
      </c>
      <c r="K226" t="n">
        <v>18.93</v>
      </c>
      <c r="L226" t="s">
        <v>77</v>
      </c>
      <c r="M226" t="s">
        <v>769</v>
      </c>
      <c r="N226" t="s">
        <v>199</v>
      </c>
      <c r="O226" t="s">
        <v>80</v>
      </c>
      <c r="P226" t="s">
        <v>768</v>
      </c>
      <c r="Q226" t="s"/>
      <c r="R226" t="s">
        <v>81</v>
      </c>
      <c r="S226" t="s">
        <v>770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HYPERLINK("https://38.76.27.249/savepage/tk_15422100574281087_sr_1793.html","info")</f>
        <v/>
      </c>
      <c r="AA226" t="s"/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>
        <v>89</v>
      </c>
      <c r="AM226" t="s"/>
      <c r="AN226" t="s">
        <v>88</v>
      </c>
      <c r="AO226" t="s">
        <v>90</v>
      </c>
      <c r="AP226" t="n">
        <v>612</v>
      </c>
      <c r="AQ226" t="s">
        <v>91</v>
      </c>
      <c r="AR226" t="s">
        <v>92</v>
      </c>
      <c r="AS226" t="s"/>
      <c r="AT226" t="s">
        <v>93</v>
      </c>
      <c r="AU226" t="s"/>
      <c r="AV226" t="s"/>
      <c r="AW226" t="s"/>
      <c r="AX226" t="s"/>
      <c r="AY226" t="s"/>
      <c r="AZ226" t="s"/>
      <c r="BA226" t="s"/>
      <c r="BB226" t="n">
        <v>5238058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771</v>
      </c>
      <c r="F227" t="s"/>
      <c r="G227" t="s">
        <v>74</v>
      </c>
      <c r="H227" t="s">
        <v>75</v>
      </c>
      <c r="I227" t="s"/>
      <c r="J227" t="s">
        <v>76</v>
      </c>
      <c r="K227" t="n">
        <v>37.11</v>
      </c>
      <c r="L227" t="s">
        <v>77</v>
      </c>
      <c r="M227" t="s">
        <v>733</v>
      </c>
      <c r="N227" t="s">
        <v>520</v>
      </c>
      <c r="O227" t="s">
        <v>80</v>
      </c>
      <c r="P227" t="s">
        <v>771</v>
      </c>
      <c r="Q227" t="s"/>
      <c r="R227" t="s">
        <v>81</v>
      </c>
      <c r="S227" t="s">
        <v>772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HYPERLINK("https://38.76.27.249/savepage/tk_1542207687876849_sr_1793.html","info")</f>
        <v/>
      </c>
      <c r="AA227" t="s"/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>
        <v>89</v>
      </c>
      <c r="AM227" t="s"/>
      <c r="AN227" t="s">
        <v>88</v>
      </c>
      <c r="AO227" t="s">
        <v>90</v>
      </c>
      <c r="AP227" t="n">
        <v>181</v>
      </c>
      <c r="AQ227" t="s">
        <v>91</v>
      </c>
      <c r="AR227" t="s">
        <v>92</v>
      </c>
      <c r="AS227" t="s"/>
      <c r="AT227" t="s">
        <v>93</v>
      </c>
      <c r="AU227" t="s"/>
      <c r="AV227" t="s"/>
      <c r="AW227" t="s"/>
      <c r="AX227" t="s"/>
      <c r="AY227" t="s"/>
      <c r="AZ227" t="s"/>
      <c r="BA227" t="s"/>
      <c r="BB227" t="n">
        <v>488841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773</v>
      </c>
      <c r="F228" t="s"/>
      <c r="G228" t="s">
        <v>74</v>
      </c>
      <c r="H228" t="s">
        <v>75</v>
      </c>
      <c r="I228" t="s"/>
      <c r="J228" t="s">
        <v>76</v>
      </c>
      <c r="K228" t="n">
        <v>68.93000000000001</v>
      </c>
      <c r="L228" t="s">
        <v>77</v>
      </c>
      <c r="M228" t="s">
        <v>724</v>
      </c>
      <c r="N228" t="s">
        <v>131</v>
      </c>
      <c r="O228" t="s">
        <v>80</v>
      </c>
      <c r="P228" t="s">
        <v>773</v>
      </c>
      <c r="Q228" t="s"/>
      <c r="R228" t="s">
        <v>81</v>
      </c>
      <c r="S228" t="s">
        <v>726</v>
      </c>
      <c r="T228" t="s">
        <v>83</v>
      </c>
      <c r="U228" t="s"/>
      <c r="V228" t="s">
        <v>84</v>
      </c>
      <c r="W228" t="s">
        <v>99</v>
      </c>
      <c r="X228" t="s"/>
      <c r="Y228" t="s">
        <v>86</v>
      </c>
      <c r="Z228">
        <f>HYPERLINK("https://38.76.27.249/savepage/tk_15422089968733697_sr_1793.html","info")</f>
        <v/>
      </c>
      <c r="AA228" t="s"/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>
        <v>89</v>
      </c>
      <c r="AM228" t="s"/>
      <c r="AN228" t="s">
        <v>88</v>
      </c>
      <c r="AO228" t="s">
        <v>90</v>
      </c>
      <c r="AP228" t="n">
        <v>418</v>
      </c>
      <c r="AQ228" t="s">
        <v>91</v>
      </c>
      <c r="AR228" t="s">
        <v>92</v>
      </c>
      <c r="AS228" t="s"/>
      <c r="AT228" t="s">
        <v>93</v>
      </c>
      <c r="AU228" t="s"/>
      <c r="AV228" t="s"/>
      <c r="AW228" t="s"/>
      <c r="AX228" t="s"/>
      <c r="AY228" t="s"/>
      <c r="AZ228" t="s"/>
      <c r="BA228" t="s"/>
      <c r="BB228" t="n">
        <v>2267364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773</v>
      </c>
      <c r="F229" t="s"/>
      <c r="G229" t="s">
        <v>74</v>
      </c>
      <c r="H229" t="s">
        <v>75</v>
      </c>
      <c r="I229" t="s"/>
      <c r="J229" t="s">
        <v>76</v>
      </c>
      <c r="K229" t="n">
        <v>198.62</v>
      </c>
      <c r="L229" t="s">
        <v>77</v>
      </c>
      <c r="M229" t="s">
        <v>774</v>
      </c>
      <c r="N229" t="s">
        <v>131</v>
      </c>
      <c r="O229" t="s">
        <v>80</v>
      </c>
      <c r="P229" t="s">
        <v>773</v>
      </c>
      <c r="Q229" t="s"/>
      <c r="R229" t="s">
        <v>81</v>
      </c>
      <c r="S229" t="s">
        <v>775</v>
      </c>
      <c r="T229" t="s">
        <v>83</v>
      </c>
      <c r="U229" t="s"/>
      <c r="V229" t="s">
        <v>84</v>
      </c>
      <c r="W229" t="s">
        <v>99</v>
      </c>
      <c r="X229" t="s"/>
      <c r="Y229" t="s">
        <v>86</v>
      </c>
      <c r="Z229">
        <f>HYPERLINK("https://38.76.27.249/savepage/tk_15422089968733697_sr_1793.html","info")</f>
        <v/>
      </c>
      <c r="AA229" t="s"/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>
        <v>89</v>
      </c>
      <c r="AM229" t="s"/>
      <c r="AN229" t="s">
        <v>88</v>
      </c>
      <c r="AO229" t="s">
        <v>90</v>
      </c>
      <c r="AP229" t="n">
        <v>418</v>
      </c>
      <c r="AQ229" t="s">
        <v>91</v>
      </c>
      <c r="AR229" t="s">
        <v>210</v>
      </c>
      <c r="AS229" t="s"/>
      <c r="AT229" t="s">
        <v>93</v>
      </c>
      <c r="AU229" t="s"/>
      <c r="AV229" t="s"/>
      <c r="AW229" t="s"/>
      <c r="AX229" t="s"/>
      <c r="AY229" t="s"/>
      <c r="AZ229" t="s"/>
      <c r="BA229" t="s"/>
      <c r="BB229" t="n">
        <v>2267364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776</v>
      </c>
      <c r="F230" t="s"/>
      <c r="G230" t="s">
        <v>74</v>
      </c>
      <c r="H230" t="s">
        <v>75</v>
      </c>
      <c r="I230" t="s"/>
      <c r="J230" t="s">
        <v>76</v>
      </c>
      <c r="K230" t="n">
        <v>43.15</v>
      </c>
      <c r="L230" t="s">
        <v>77</v>
      </c>
      <c r="M230" t="s">
        <v>777</v>
      </c>
      <c r="N230" t="s">
        <v>186</v>
      </c>
      <c r="O230" t="s">
        <v>80</v>
      </c>
      <c r="P230" t="s">
        <v>776</v>
      </c>
      <c r="Q230" t="s"/>
      <c r="R230" t="s">
        <v>81</v>
      </c>
      <c r="S230" t="s">
        <v>778</v>
      </c>
      <c r="T230" t="s">
        <v>83</v>
      </c>
      <c r="U230" t="s"/>
      <c r="V230" t="s">
        <v>84</v>
      </c>
      <c r="W230" t="s">
        <v>99</v>
      </c>
      <c r="X230" t="s"/>
      <c r="Y230" t="s">
        <v>86</v>
      </c>
      <c r="Z230">
        <f>HYPERLINK("https://38.76.27.249/savepage/tk_15422083646495163_sr_1793.html","info")</f>
        <v/>
      </c>
      <c r="AA230" t="s"/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>
        <v>89</v>
      </c>
      <c r="AM230" t="s"/>
      <c r="AN230" t="s">
        <v>88</v>
      </c>
      <c r="AO230" t="s">
        <v>90</v>
      </c>
      <c r="AP230" t="n">
        <v>302</v>
      </c>
      <c r="AQ230" t="s">
        <v>91</v>
      </c>
      <c r="AR230" t="s">
        <v>71</v>
      </c>
      <c r="AS230" t="s"/>
      <c r="AT230" t="s">
        <v>93</v>
      </c>
      <c r="AU230" t="s"/>
      <c r="AV230" t="s"/>
      <c r="AW230" t="s"/>
      <c r="AX230" t="s"/>
      <c r="AY230" t="s"/>
      <c r="AZ230" t="s"/>
      <c r="BA230" t="s"/>
      <c r="BB230" t="n">
        <v>773222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779</v>
      </c>
      <c r="F231" t="s"/>
      <c r="G231" t="s">
        <v>74</v>
      </c>
      <c r="H231" t="s">
        <v>75</v>
      </c>
      <c r="I231" t="s"/>
      <c r="J231" t="s">
        <v>76</v>
      </c>
      <c r="K231" t="n">
        <v>23.46</v>
      </c>
      <c r="L231" t="s">
        <v>77</v>
      </c>
      <c r="M231" t="s">
        <v>780</v>
      </c>
      <c r="N231" t="s">
        <v>120</v>
      </c>
      <c r="O231" t="s">
        <v>80</v>
      </c>
      <c r="P231" t="s">
        <v>779</v>
      </c>
      <c r="Q231" t="s"/>
      <c r="R231" t="s">
        <v>81</v>
      </c>
      <c r="S231" t="s">
        <v>317</v>
      </c>
      <c r="T231" t="s">
        <v>83</v>
      </c>
      <c r="U231" t="s"/>
      <c r="V231" t="s">
        <v>84</v>
      </c>
      <c r="W231" t="s">
        <v>85</v>
      </c>
      <c r="X231" t="s"/>
      <c r="Y231" t="s">
        <v>86</v>
      </c>
      <c r="Z231">
        <f>HYPERLINK("https://38.76.27.249/savepage/tk_15422101396729405_sr_1793.html","info")</f>
        <v/>
      </c>
      <c r="AA231" t="s"/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>
        <v>89</v>
      </c>
      <c r="AM231" t="s"/>
      <c r="AN231" t="s">
        <v>88</v>
      </c>
      <c r="AO231" t="s">
        <v>90</v>
      </c>
      <c r="AP231" t="n">
        <v>628</v>
      </c>
      <c r="AQ231" t="s">
        <v>91</v>
      </c>
      <c r="AR231" t="s">
        <v>92</v>
      </c>
      <c r="AS231" t="s"/>
      <c r="AT231" t="s">
        <v>93</v>
      </c>
      <c r="AU231" t="s"/>
      <c r="AV231" t="s"/>
      <c r="AW231" t="s"/>
      <c r="AX231" t="s"/>
      <c r="AY231" t="s"/>
      <c r="AZ231" t="s"/>
      <c r="BA231" t="s"/>
      <c r="BB231" t="n">
        <v>5043174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781</v>
      </c>
      <c r="F232" t="s"/>
      <c r="G232" t="s">
        <v>74</v>
      </c>
      <c r="H232" t="s">
        <v>75</v>
      </c>
      <c r="I232" t="s"/>
      <c r="J232" t="s">
        <v>76</v>
      </c>
      <c r="K232" t="n">
        <v>19.94</v>
      </c>
      <c r="L232" t="s">
        <v>77</v>
      </c>
      <c r="M232" t="s">
        <v>782</v>
      </c>
      <c r="N232" t="s">
        <v>639</v>
      </c>
      <c r="O232" t="s">
        <v>80</v>
      </c>
      <c r="P232" t="s">
        <v>781</v>
      </c>
      <c r="Q232" t="s"/>
      <c r="R232" t="s">
        <v>81</v>
      </c>
      <c r="S232" t="s">
        <v>783</v>
      </c>
      <c r="T232" t="s">
        <v>83</v>
      </c>
      <c r="U232" t="s"/>
      <c r="V232" t="s">
        <v>84</v>
      </c>
      <c r="W232" t="s">
        <v>99</v>
      </c>
      <c r="X232" t="s"/>
      <c r="Y232" t="s">
        <v>86</v>
      </c>
      <c r="Z232">
        <f>HYPERLINK("https://38.76.27.249/savepage/tk_15422100087713928_sr_1793.html","info")</f>
        <v/>
      </c>
      <c r="AA232" t="s"/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>
        <v>89</v>
      </c>
      <c r="AM232" t="s"/>
      <c r="AN232" t="s">
        <v>88</v>
      </c>
      <c r="AO232" t="s">
        <v>90</v>
      </c>
      <c r="AP232" t="n">
        <v>603</v>
      </c>
      <c r="AQ232" t="s">
        <v>91</v>
      </c>
      <c r="AR232" t="s">
        <v>92</v>
      </c>
      <c r="AS232" t="s"/>
      <c r="AT232" t="s">
        <v>93</v>
      </c>
      <c r="AU232" t="s"/>
      <c r="AV232" t="s"/>
      <c r="AW232" t="s"/>
      <c r="AX232" t="s"/>
      <c r="AY232" t="s"/>
      <c r="AZ232" t="s"/>
      <c r="BA232" t="s"/>
      <c r="BB232" t="n">
        <v>2610867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784</v>
      </c>
      <c r="F233" t="s"/>
      <c r="G233" t="s">
        <v>74</v>
      </c>
      <c r="H233" t="s">
        <v>75</v>
      </c>
      <c r="I233" t="s"/>
      <c r="J233" t="s">
        <v>76</v>
      </c>
      <c r="K233" t="n">
        <v>26.5</v>
      </c>
      <c r="L233" t="s">
        <v>77</v>
      </c>
      <c r="M233" t="s">
        <v>113</v>
      </c>
      <c r="N233" t="s">
        <v>97</v>
      </c>
      <c r="O233" t="s">
        <v>80</v>
      </c>
      <c r="P233" t="s">
        <v>784</v>
      </c>
      <c r="Q233" t="s"/>
      <c r="R233" t="s">
        <v>81</v>
      </c>
      <c r="S233" t="s">
        <v>242</v>
      </c>
      <c r="T233" t="s">
        <v>83</v>
      </c>
      <c r="U233" t="s"/>
      <c r="V233" t="s">
        <v>84</v>
      </c>
      <c r="W233" t="s">
        <v>99</v>
      </c>
      <c r="X233" t="s"/>
      <c r="Y233" t="s">
        <v>86</v>
      </c>
      <c r="Z233">
        <f>HYPERLINK("https://38.76.27.249/savepage/tk_1542209611314894_sr_1793.html","info")</f>
        <v/>
      </c>
      <c r="AA233" t="s"/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>
        <v>89</v>
      </c>
      <c r="AM233" t="s"/>
      <c r="AN233" t="s">
        <v>88</v>
      </c>
      <c r="AO233" t="s">
        <v>90</v>
      </c>
      <c r="AP233" t="n">
        <v>531</v>
      </c>
      <c r="AQ233" t="s">
        <v>91</v>
      </c>
      <c r="AR233" t="s">
        <v>92</v>
      </c>
      <c r="AS233" t="s"/>
      <c r="AT233" t="s">
        <v>93</v>
      </c>
      <c r="AU233" t="s"/>
      <c r="AV233" t="s"/>
      <c r="AW233" t="s"/>
      <c r="AX233" t="s"/>
      <c r="AY233" t="s"/>
      <c r="AZ233" t="s"/>
      <c r="BA233" t="s"/>
      <c r="BB233" t="n">
        <v>5482238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785</v>
      </c>
      <c r="F234" t="s"/>
      <c r="G234" t="s">
        <v>74</v>
      </c>
      <c r="H234" t="s">
        <v>75</v>
      </c>
      <c r="I234" t="s"/>
      <c r="J234" t="s">
        <v>76</v>
      </c>
      <c r="K234" t="n">
        <v>50.01</v>
      </c>
      <c r="L234" t="s">
        <v>77</v>
      </c>
      <c r="M234" t="s">
        <v>786</v>
      </c>
      <c r="N234" t="s">
        <v>120</v>
      </c>
      <c r="O234" t="s">
        <v>80</v>
      </c>
      <c r="P234" t="s">
        <v>785</v>
      </c>
      <c r="Q234" t="s"/>
      <c r="R234" t="s">
        <v>81</v>
      </c>
      <c r="S234" t="s">
        <v>787</v>
      </c>
      <c r="T234" t="s">
        <v>83</v>
      </c>
      <c r="U234" t="s"/>
      <c r="V234" t="s">
        <v>84</v>
      </c>
      <c r="W234" t="s">
        <v>99</v>
      </c>
      <c r="X234" t="s"/>
      <c r="Y234" t="s">
        <v>86</v>
      </c>
      <c r="Z234">
        <f>HYPERLINK("https://38.76.27.249/savepage/tk_15422087540262117_sr_1793.html","info")</f>
        <v/>
      </c>
      <c r="AA234" t="s"/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>
        <v>89</v>
      </c>
      <c r="AM234" t="s"/>
      <c r="AN234" t="s">
        <v>88</v>
      </c>
      <c r="AO234" t="s">
        <v>90</v>
      </c>
      <c r="AP234" t="n">
        <v>370</v>
      </c>
      <c r="AQ234" t="s">
        <v>91</v>
      </c>
      <c r="AR234" t="s">
        <v>92</v>
      </c>
      <c r="AS234" t="s"/>
      <c r="AT234" t="s">
        <v>93</v>
      </c>
      <c r="AU234" t="s"/>
      <c r="AV234" t="s"/>
      <c r="AW234" t="s"/>
      <c r="AX234" t="s"/>
      <c r="AY234" t="s"/>
      <c r="AZ234" t="s"/>
      <c r="BA234" t="s"/>
      <c r="BB234" t="n">
        <v>4574307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788</v>
      </c>
      <c r="F235" t="s"/>
      <c r="G235" t="s">
        <v>74</v>
      </c>
      <c r="H235" t="s">
        <v>75</v>
      </c>
      <c r="I235" t="s"/>
      <c r="J235" t="s">
        <v>76</v>
      </c>
      <c r="K235" t="n">
        <v>28.63</v>
      </c>
      <c r="L235" t="s">
        <v>77</v>
      </c>
      <c r="M235" t="s">
        <v>483</v>
      </c>
      <c r="N235" t="s">
        <v>281</v>
      </c>
      <c r="O235" t="s">
        <v>80</v>
      </c>
      <c r="P235" t="s">
        <v>788</v>
      </c>
      <c r="Q235" t="s"/>
      <c r="R235" t="s">
        <v>81</v>
      </c>
      <c r="S235" t="s">
        <v>347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HYPERLINK("https://38.76.27.249/savepage/tk_15422076207873747_sr_1793.html","info")</f>
        <v/>
      </c>
      <c r="AA235" t="s"/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>
        <v>89</v>
      </c>
      <c r="AM235" t="s"/>
      <c r="AN235" t="s">
        <v>88</v>
      </c>
      <c r="AO235" t="s">
        <v>90</v>
      </c>
      <c r="AP235" t="n">
        <v>168</v>
      </c>
      <c r="AQ235" t="s">
        <v>91</v>
      </c>
      <c r="AR235" t="s">
        <v>92</v>
      </c>
      <c r="AS235" t="s"/>
      <c r="AT235" t="s">
        <v>93</v>
      </c>
      <c r="AU235" t="s"/>
      <c r="AV235" t="s"/>
      <c r="AW235" t="s"/>
      <c r="AX235" t="s"/>
      <c r="AY235" t="s"/>
      <c r="AZ235" t="s"/>
      <c r="BA235" t="s"/>
      <c r="BB235" t="n">
        <v>462056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789</v>
      </c>
      <c r="F236" t="s"/>
      <c r="G236" t="s">
        <v>74</v>
      </c>
      <c r="H236" t="s">
        <v>75</v>
      </c>
      <c r="I236" t="s"/>
      <c r="J236" t="s">
        <v>76</v>
      </c>
      <c r="K236" t="n">
        <v>53.78</v>
      </c>
      <c r="L236" t="s">
        <v>77</v>
      </c>
      <c r="M236" t="s">
        <v>790</v>
      </c>
      <c r="N236" t="s">
        <v>791</v>
      </c>
      <c r="O236" t="s">
        <v>80</v>
      </c>
      <c r="P236" t="s">
        <v>789</v>
      </c>
      <c r="Q236" t="s"/>
      <c r="R236" t="s">
        <v>81</v>
      </c>
      <c r="S236" t="s">
        <v>792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HYPERLINK("https://38.76.27.249/savepage/tk_15422090824899073_sr_1793.html","info")</f>
        <v/>
      </c>
      <c r="AA236" t="s"/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>
        <v>89</v>
      </c>
      <c r="AM236" t="s"/>
      <c r="AN236" t="s">
        <v>133</v>
      </c>
      <c r="AO236" t="s">
        <v>793</v>
      </c>
      <c r="AP236" t="n">
        <v>434</v>
      </c>
      <c r="AQ236" t="s">
        <v>91</v>
      </c>
      <c r="AR236" t="s">
        <v>71</v>
      </c>
      <c r="AS236" t="s"/>
      <c r="AT236" t="s">
        <v>93</v>
      </c>
      <c r="AU236" t="s"/>
      <c r="AV236" t="s"/>
      <c r="AW236" t="s"/>
      <c r="AX236" t="s"/>
      <c r="AY236" t="s"/>
      <c r="AZ236" t="s"/>
      <c r="BA236" t="s"/>
      <c r="BB236" t="n">
        <v>517862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794</v>
      </c>
      <c r="F237" t="s"/>
      <c r="G237" t="s">
        <v>74</v>
      </c>
      <c r="H237" t="s">
        <v>75</v>
      </c>
      <c r="I237" t="s"/>
      <c r="J237" t="s">
        <v>76</v>
      </c>
      <c r="K237" t="n">
        <v>22.18</v>
      </c>
      <c r="L237" t="s">
        <v>77</v>
      </c>
      <c r="M237" t="s">
        <v>795</v>
      </c>
      <c r="N237" t="s">
        <v>520</v>
      </c>
      <c r="O237" t="s">
        <v>80</v>
      </c>
      <c r="P237" t="s">
        <v>794</v>
      </c>
      <c r="Q237" t="s"/>
      <c r="R237" t="s">
        <v>411</v>
      </c>
      <c r="S237" t="s">
        <v>796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HYPERLINK("https://38.76.27.249/savepage/tk_15422083479393888_sr_1793.html","info")</f>
        <v/>
      </c>
      <c r="AA237" t="s"/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>
        <v>89</v>
      </c>
      <c r="AM237" t="s"/>
      <c r="AN237" t="s">
        <v>88</v>
      </c>
      <c r="AO237" t="s">
        <v>90</v>
      </c>
      <c r="AP237" t="n">
        <v>299</v>
      </c>
      <c r="AQ237" t="s">
        <v>91</v>
      </c>
      <c r="AR237" t="s">
        <v>71</v>
      </c>
      <c r="AS237" t="s"/>
      <c r="AT237" t="s">
        <v>93</v>
      </c>
      <c r="AU237" t="s"/>
      <c r="AV237" t="s"/>
      <c r="AW237" t="s"/>
      <c r="AX237" t="s"/>
      <c r="AY237" t="s"/>
      <c r="AZ237" t="s"/>
      <c r="BA237" t="s"/>
      <c r="BB237" t="n">
        <v>148941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794</v>
      </c>
      <c r="F238" t="s"/>
      <c r="G238" t="s">
        <v>74</v>
      </c>
      <c r="H238" t="s">
        <v>75</v>
      </c>
      <c r="I238" t="s"/>
      <c r="J238" t="s">
        <v>76</v>
      </c>
      <c r="K238" t="n">
        <v>24.16</v>
      </c>
      <c r="L238" t="s">
        <v>77</v>
      </c>
      <c r="M238" t="s">
        <v>368</v>
      </c>
      <c r="N238" t="s">
        <v>520</v>
      </c>
      <c r="O238" t="s">
        <v>80</v>
      </c>
      <c r="P238" t="s">
        <v>794</v>
      </c>
      <c r="Q238" t="s"/>
      <c r="R238" t="s">
        <v>411</v>
      </c>
      <c r="S238" t="s">
        <v>797</v>
      </c>
      <c r="T238" t="s">
        <v>83</v>
      </c>
      <c r="U238" t="s"/>
      <c r="V238" t="s">
        <v>84</v>
      </c>
      <c r="W238" t="s">
        <v>99</v>
      </c>
      <c r="X238" t="s"/>
      <c r="Y238" t="s">
        <v>86</v>
      </c>
      <c r="Z238">
        <f>HYPERLINK("https://38.76.27.249/savepage/tk_15422083479393888_sr_1793.html","info")</f>
        <v/>
      </c>
      <c r="AA238" t="s"/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>
        <v>89</v>
      </c>
      <c r="AM238" t="s"/>
      <c r="AN238" t="s">
        <v>88</v>
      </c>
      <c r="AO238" t="s">
        <v>90</v>
      </c>
      <c r="AP238" t="n">
        <v>299</v>
      </c>
      <c r="AQ238" t="s">
        <v>91</v>
      </c>
      <c r="AR238" t="s">
        <v>71</v>
      </c>
      <c r="AS238" t="s"/>
      <c r="AT238" t="s">
        <v>93</v>
      </c>
      <c r="AU238" t="s"/>
      <c r="AV238" t="s"/>
      <c r="AW238" t="s"/>
      <c r="AX238" t="s"/>
      <c r="AY238" t="s"/>
      <c r="AZ238" t="s"/>
      <c r="BA238" t="s"/>
      <c r="BB238" t="n">
        <v>148941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798</v>
      </c>
      <c r="F239" t="s"/>
      <c r="G239" t="s">
        <v>74</v>
      </c>
      <c r="H239" t="s">
        <v>75</v>
      </c>
      <c r="I239" t="s"/>
      <c r="J239" t="s">
        <v>76</v>
      </c>
      <c r="K239" t="n">
        <v>20.62</v>
      </c>
      <c r="L239" t="s">
        <v>77</v>
      </c>
      <c r="M239" t="s">
        <v>799</v>
      </c>
      <c r="N239" t="s">
        <v>394</v>
      </c>
      <c r="O239" t="s">
        <v>80</v>
      </c>
      <c r="P239" t="s">
        <v>798</v>
      </c>
      <c r="Q239" t="s"/>
      <c r="R239" t="s">
        <v>81</v>
      </c>
      <c r="S239" t="s">
        <v>800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HYPERLINK("https://38.76.27.249/savepage/tk_15422074696070683_sr_1793.html","info")</f>
        <v/>
      </c>
      <c r="AA239" t="s"/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>
        <v>89</v>
      </c>
      <c r="AM239" t="s"/>
      <c r="AN239" t="s">
        <v>88</v>
      </c>
      <c r="AO239" t="s">
        <v>90</v>
      </c>
      <c r="AP239" t="n">
        <v>142</v>
      </c>
      <c r="AQ239" t="s">
        <v>91</v>
      </c>
      <c r="AR239" t="s">
        <v>92</v>
      </c>
      <c r="AS239" t="s"/>
      <c r="AT239" t="s">
        <v>93</v>
      </c>
      <c r="AU239" t="s"/>
      <c r="AV239" t="s"/>
      <c r="AW239" t="s"/>
      <c r="AX239" t="s"/>
      <c r="AY239" t="s"/>
      <c r="AZ239" t="s"/>
      <c r="BA239" t="s"/>
      <c r="BB239" t="n">
        <v>5042210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798</v>
      </c>
      <c r="F240" t="s"/>
      <c r="G240" t="s">
        <v>74</v>
      </c>
      <c r="H240" t="s">
        <v>75</v>
      </c>
      <c r="I240" t="s"/>
      <c r="J240" t="s">
        <v>76</v>
      </c>
      <c r="K240" t="n">
        <v>21.85</v>
      </c>
      <c r="L240" t="s">
        <v>77</v>
      </c>
      <c r="M240" t="s">
        <v>176</v>
      </c>
      <c r="N240" t="s">
        <v>394</v>
      </c>
      <c r="O240" t="s">
        <v>80</v>
      </c>
      <c r="P240" t="s">
        <v>798</v>
      </c>
      <c r="Q240" t="s"/>
      <c r="R240" t="s">
        <v>81</v>
      </c>
      <c r="S240" t="s">
        <v>801</v>
      </c>
      <c r="T240" t="s">
        <v>83</v>
      </c>
      <c r="U240" t="s"/>
      <c r="V240" t="s">
        <v>84</v>
      </c>
      <c r="W240" t="s">
        <v>99</v>
      </c>
      <c r="X240" t="s"/>
      <c r="Y240" t="s">
        <v>86</v>
      </c>
      <c r="Z240">
        <f>HYPERLINK("https://38.76.27.249/savepage/tk_15422074696070683_sr_1793.html","info")</f>
        <v/>
      </c>
      <c r="AA240" t="s"/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>
        <v>89</v>
      </c>
      <c r="AM240" t="s"/>
      <c r="AN240" t="s">
        <v>88</v>
      </c>
      <c r="AO240" t="s">
        <v>90</v>
      </c>
      <c r="AP240" t="n">
        <v>142</v>
      </c>
      <c r="AQ240" t="s">
        <v>91</v>
      </c>
      <c r="AR240" t="s">
        <v>92</v>
      </c>
      <c r="AS240" t="s"/>
      <c r="AT240" t="s">
        <v>93</v>
      </c>
      <c r="AU240" t="s"/>
      <c r="AV240" t="s"/>
      <c r="AW240" t="s"/>
      <c r="AX240" t="s"/>
      <c r="AY240" t="s"/>
      <c r="AZ240" t="s"/>
      <c r="BA240" t="s"/>
      <c r="BB240" t="n">
        <v>5042210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802</v>
      </c>
      <c r="F241" t="s"/>
      <c r="G241" t="s">
        <v>74</v>
      </c>
      <c r="H241" t="s">
        <v>75</v>
      </c>
      <c r="I241" t="s"/>
      <c r="J241" t="s">
        <v>76</v>
      </c>
      <c r="K241" t="n">
        <v>48.19</v>
      </c>
      <c r="L241" t="s">
        <v>77</v>
      </c>
      <c r="M241" t="s">
        <v>803</v>
      </c>
      <c r="N241" t="s">
        <v>146</v>
      </c>
      <c r="O241" t="s">
        <v>80</v>
      </c>
      <c r="P241" t="s">
        <v>802</v>
      </c>
      <c r="Q241" t="s"/>
      <c r="R241" t="s">
        <v>81</v>
      </c>
      <c r="S241" t="s">
        <v>804</v>
      </c>
      <c r="T241" t="s">
        <v>83</v>
      </c>
      <c r="U241" t="s"/>
      <c r="V241" t="s">
        <v>84</v>
      </c>
      <c r="W241" t="s">
        <v>99</v>
      </c>
      <c r="X241" t="s"/>
      <c r="Y241" t="s">
        <v>86</v>
      </c>
      <c r="Z241">
        <f>HYPERLINK("https://38.76.27.249/savepage/tk_15422080617787695_sr_1793.html","info")</f>
        <v/>
      </c>
      <c r="AA241" t="s"/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>
        <v>89</v>
      </c>
      <c r="AM241" t="s"/>
      <c r="AN241" t="s">
        <v>88</v>
      </c>
      <c r="AO241" t="s">
        <v>90</v>
      </c>
      <c r="AP241" t="n">
        <v>246</v>
      </c>
      <c r="AQ241" t="s">
        <v>91</v>
      </c>
      <c r="AR241" t="s">
        <v>71</v>
      </c>
      <c r="AS241" t="s"/>
      <c r="AT241" t="s">
        <v>93</v>
      </c>
      <c r="AU241" t="s"/>
      <c r="AV241" t="s"/>
      <c r="AW241" t="s"/>
      <c r="AX241" t="s"/>
      <c r="AY241" t="s"/>
      <c r="AZ241" t="s"/>
      <c r="BA241" t="s"/>
      <c r="BB241" t="n">
        <v>81550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805</v>
      </c>
      <c r="F242" t="s"/>
      <c r="G242" t="s">
        <v>74</v>
      </c>
      <c r="H242" t="s">
        <v>75</v>
      </c>
      <c r="I242" t="s"/>
      <c r="J242" t="s">
        <v>76</v>
      </c>
      <c r="K242" t="n">
        <v>21.2</v>
      </c>
      <c r="L242" t="s">
        <v>77</v>
      </c>
      <c r="M242" t="s">
        <v>707</v>
      </c>
      <c r="N242" t="s">
        <v>97</v>
      </c>
      <c r="O242" t="s">
        <v>80</v>
      </c>
      <c r="P242" t="s">
        <v>805</v>
      </c>
      <c r="Q242" t="s"/>
      <c r="R242" t="s">
        <v>81</v>
      </c>
      <c r="S242" t="s">
        <v>708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HYPERLINK("https://38.76.27.249/savepage/tk_1542209898699712_sr_1793.html","info")</f>
        <v/>
      </c>
      <c r="AA242" t="s"/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>
        <v>89</v>
      </c>
      <c r="AM242" t="s"/>
      <c r="AN242" t="s">
        <v>88</v>
      </c>
      <c r="AO242" t="s">
        <v>90</v>
      </c>
      <c r="AP242" t="n">
        <v>583</v>
      </c>
      <c r="AQ242" t="s">
        <v>91</v>
      </c>
      <c r="AR242" t="s">
        <v>92</v>
      </c>
      <c r="AS242" t="s"/>
      <c r="AT242" t="s">
        <v>93</v>
      </c>
      <c r="AU242" t="s"/>
      <c r="AV242" t="s"/>
      <c r="AW242" t="s"/>
      <c r="AX242" t="s"/>
      <c r="AY242" t="s"/>
      <c r="AZ242" t="s"/>
      <c r="BA242" t="s"/>
      <c r="BB242" t="n">
        <v>2161858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806</v>
      </c>
      <c r="F243" t="s"/>
      <c r="G243" t="s">
        <v>74</v>
      </c>
      <c r="H243" t="s">
        <v>75</v>
      </c>
      <c r="I243" t="s"/>
      <c r="J243" t="s">
        <v>76</v>
      </c>
      <c r="K243" t="n">
        <v>10.59</v>
      </c>
      <c r="L243" t="s">
        <v>77</v>
      </c>
      <c r="M243" t="s">
        <v>109</v>
      </c>
      <c r="N243" t="s">
        <v>807</v>
      </c>
      <c r="O243" t="s">
        <v>80</v>
      </c>
      <c r="P243" t="s">
        <v>806</v>
      </c>
      <c r="Q243" t="s"/>
      <c r="R243" t="s">
        <v>81</v>
      </c>
      <c r="S243" t="s">
        <v>808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HYPERLINK("https://38.76.27.249/savepage/tk_15422086725239482_sr_1793.html","info")</f>
        <v/>
      </c>
      <c r="AA243" t="s"/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>
        <v>89</v>
      </c>
      <c r="AM243" t="s"/>
      <c r="AN243" t="s">
        <v>88</v>
      </c>
      <c r="AO243" t="s">
        <v>90</v>
      </c>
      <c r="AP243" t="n">
        <v>357</v>
      </c>
      <c r="AQ243" t="s">
        <v>91</v>
      </c>
      <c r="AR243" t="s">
        <v>92</v>
      </c>
      <c r="AS243" t="s"/>
      <c r="AT243" t="s">
        <v>93</v>
      </c>
      <c r="AU243" t="s"/>
      <c r="AV243" t="s"/>
      <c r="AW243" t="s"/>
      <c r="AX243" t="s"/>
      <c r="AY243" t="s"/>
      <c r="AZ243" t="s"/>
      <c r="BA243" t="s"/>
      <c r="BB243" t="n">
        <v>1441290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809</v>
      </c>
      <c r="F244" t="s"/>
      <c r="G244" t="s">
        <v>74</v>
      </c>
      <c r="H244" t="s">
        <v>75</v>
      </c>
      <c r="I244" t="s"/>
      <c r="J244" t="s">
        <v>76</v>
      </c>
      <c r="K244" t="n">
        <v>63.74</v>
      </c>
      <c r="L244" t="s">
        <v>77</v>
      </c>
      <c r="M244" t="s">
        <v>810</v>
      </c>
      <c r="N244" t="s">
        <v>146</v>
      </c>
      <c r="O244" t="s">
        <v>80</v>
      </c>
      <c r="P244" t="s">
        <v>809</v>
      </c>
      <c r="Q244" t="s"/>
      <c r="R244" t="s">
        <v>81</v>
      </c>
      <c r="S244" t="s">
        <v>811</v>
      </c>
      <c r="T244" t="s">
        <v>83</v>
      </c>
      <c r="U244" t="s"/>
      <c r="V244" t="s">
        <v>84</v>
      </c>
      <c r="W244" t="s">
        <v>99</v>
      </c>
      <c r="X244" t="s"/>
      <c r="Y244" t="s">
        <v>86</v>
      </c>
      <c r="Z244">
        <f>HYPERLINK("https://38.76.27.249/savepage/tk_15422087995865524_sr_1793.html","info")</f>
        <v/>
      </c>
      <c r="AA244" t="s"/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>
        <v>89</v>
      </c>
      <c r="AM244" t="s"/>
      <c r="AN244" t="s">
        <v>88</v>
      </c>
      <c r="AO244" t="s">
        <v>90</v>
      </c>
      <c r="AP244" t="n">
        <v>379</v>
      </c>
      <c r="AQ244" t="s">
        <v>91</v>
      </c>
      <c r="AR244" t="s">
        <v>71</v>
      </c>
      <c r="AS244" t="s"/>
      <c r="AT244" t="s">
        <v>93</v>
      </c>
      <c r="AU244" t="s"/>
      <c r="AV244" t="s"/>
      <c r="AW244" t="s"/>
      <c r="AX244" t="s"/>
      <c r="AY244" t="s"/>
      <c r="AZ244" t="s"/>
      <c r="BA244" t="s"/>
      <c r="BB244" t="n">
        <v>109679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812</v>
      </c>
      <c r="F245" t="s"/>
      <c r="G245" t="s">
        <v>74</v>
      </c>
      <c r="H245" t="s">
        <v>75</v>
      </c>
      <c r="I245" t="s"/>
      <c r="J245" t="s">
        <v>76</v>
      </c>
      <c r="K245" t="n">
        <v>53.03</v>
      </c>
      <c r="L245" t="s">
        <v>77</v>
      </c>
      <c r="M245" t="s">
        <v>109</v>
      </c>
      <c r="N245" t="s">
        <v>813</v>
      </c>
      <c r="O245" t="s">
        <v>80</v>
      </c>
      <c r="P245" t="s">
        <v>812</v>
      </c>
      <c r="Q245" t="s"/>
      <c r="R245" t="s">
        <v>81</v>
      </c>
      <c r="S245" t="s">
        <v>531</v>
      </c>
      <c r="T245" t="s">
        <v>83</v>
      </c>
      <c r="U245" t="s"/>
      <c r="V245" t="s">
        <v>84</v>
      </c>
      <c r="W245" t="s">
        <v>814</v>
      </c>
      <c r="X245" t="s"/>
      <c r="Y245" t="s">
        <v>86</v>
      </c>
      <c r="Z245">
        <f>HYPERLINK("https://38.76.27.249/savepage/tk_1542207734158604_sr_1793.html","info")</f>
        <v/>
      </c>
      <c r="AA245" t="s"/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>
        <v>89</v>
      </c>
      <c r="AM245" t="s"/>
      <c r="AN245" t="s">
        <v>88</v>
      </c>
      <c r="AO245" t="s">
        <v>90</v>
      </c>
      <c r="AP245" t="n">
        <v>189</v>
      </c>
      <c r="AQ245" t="s">
        <v>91</v>
      </c>
      <c r="AR245" t="s">
        <v>92</v>
      </c>
      <c r="AS245" t="s"/>
      <c r="AT245" t="s">
        <v>93</v>
      </c>
      <c r="AU245" t="s"/>
      <c r="AV245" t="s"/>
      <c r="AW245" t="s"/>
      <c r="AX245" t="s"/>
      <c r="AY245" t="s"/>
      <c r="AZ245" t="s"/>
      <c r="BA245" t="s"/>
      <c r="BB245" t="n">
        <v>4634600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815</v>
      </c>
      <c r="F246" t="s"/>
      <c r="G246" t="s">
        <v>74</v>
      </c>
      <c r="H246" t="s">
        <v>75</v>
      </c>
      <c r="I246" t="s"/>
      <c r="J246" t="s">
        <v>76</v>
      </c>
      <c r="K246" t="n">
        <v>28.15</v>
      </c>
      <c r="L246" t="s">
        <v>77</v>
      </c>
      <c r="M246" t="s">
        <v>816</v>
      </c>
      <c r="N246" t="s">
        <v>199</v>
      </c>
      <c r="O246" t="s">
        <v>80</v>
      </c>
      <c r="P246" t="s">
        <v>815</v>
      </c>
      <c r="Q246" t="s"/>
      <c r="R246" t="s">
        <v>81</v>
      </c>
      <c r="S246" t="s">
        <v>817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HYPERLINK("https://38.76.27.249/savepage/tk_15422098704750953_sr_1793.html","info")</f>
        <v/>
      </c>
      <c r="AA246" t="s"/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>
        <v>89</v>
      </c>
      <c r="AM246" t="s"/>
      <c r="AN246" t="s">
        <v>88</v>
      </c>
      <c r="AO246" t="s">
        <v>90</v>
      </c>
      <c r="AP246" t="n">
        <v>578</v>
      </c>
      <c r="AQ246" t="s">
        <v>91</v>
      </c>
      <c r="AR246" t="s">
        <v>92</v>
      </c>
      <c r="AS246" t="s"/>
      <c r="AT246" t="s">
        <v>93</v>
      </c>
      <c r="AU246" t="s"/>
      <c r="AV246" t="s"/>
      <c r="AW246" t="s"/>
      <c r="AX246" t="s"/>
      <c r="AY246" t="s"/>
      <c r="AZ246" t="s"/>
      <c r="BA246" t="s"/>
      <c r="BB246" t="n">
        <v>1477095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815</v>
      </c>
      <c r="F247" t="s"/>
      <c r="G247" t="s">
        <v>74</v>
      </c>
      <c r="H247" t="s">
        <v>75</v>
      </c>
      <c r="I247" t="s"/>
      <c r="J247" t="s">
        <v>76</v>
      </c>
      <c r="K247" t="n">
        <v>28.62</v>
      </c>
      <c r="L247" t="s">
        <v>77</v>
      </c>
      <c r="M247" t="s">
        <v>483</v>
      </c>
      <c r="N247" t="s">
        <v>199</v>
      </c>
      <c r="O247" t="s">
        <v>80</v>
      </c>
      <c r="P247" t="s">
        <v>815</v>
      </c>
      <c r="Q247" t="s"/>
      <c r="R247" t="s">
        <v>81</v>
      </c>
      <c r="S247" t="s">
        <v>484</v>
      </c>
      <c r="T247" t="s">
        <v>83</v>
      </c>
      <c r="U247" t="s"/>
      <c r="V247" t="s">
        <v>84</v>
      </c>
      <c r="W247" t="s">
        <v>99</v>
      </c>
      <c r="X247" t="s"/>
      <c r="Y247" t="s">
        <v>86</v>
      </c>
      <c r="Z247">
        <f>HYPERLINK("https://38.76.27.249/savepage/tk_15422098704750953_sr_1793.html","info")</f>
        <v/>
      </c>
      <c r="AA247" t="s"/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>
        <v>89</v>
      </c>
      <c r="AM247" t="s"/>
      <c r="AN247" t="s">
        <v>88</v>
      </c>
      <c r="AO247" t="s">
        <v>90</v>
      </c>
      <c r="AP247" t="n">
        <v>578</v>
      </c>
      <c r="AQ247" t="s">
        <v>91</v>
      </c>
      <c r="AR247" t="s">
        <v>92</v>
      </c>
      <c r="AS247" t="s"/>
      <c r="AT247" t="s">
        <v>93</v>
      </c>
      <c r="AU247" t="s"/>
      <c r="AV247" t="s"/>
      <c r="AW247" t="s"/>
      <c r="AX247" t="s"/>
      <c r="AY247" t="s"/>
      <c r="AZ247" t="s"/>
      <c r="BA247" t="s"/>
      <c r="BB247" t="n">
        <v>1477095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818</v>
      </c>
      <c r="F248" t="s"/>
      <c r="G248" t="s">
        <v>74</v>
      </c>
      <c r="H248" t="s">
        <v>75</v>
      </c>
      <c r="I248" t="s"/>
      <c r="J248" t="s">
        <v>76</v>
      </c>
      <c r="K248" t="n">
        <v>29.59</v>
      </c>
      <c r="L248" t="s">
        <v>77</v>
      </c>
      <c r="M248" t="s">
        <v>819</v>
      </c>
      <c r="N248" t="s">
        <v>131</v>
      </c>
      <c r="O248" t="s">
        <v>80</v>
      </c>
      <c r="P248" t="s">
        <v>818</v>
      </c>
      <c r="Q248" t="s"/>
      <c r="R248" t="s">
        <v>81</v>
      </c>
      <c r="S248" t="s">
        <v>820</v>
      </c>
      <c r="T248" t="s">
        <v>83</v>
      </c>
      <c r="U248" t="s"/>
      <c r="V248" t="s">
        <v>84</v>
      </c>
      <c r="W248" t="s">
        <v>99</v>
      </c>
      <c r="X248" t="s"/>
      <c r="Y248" t="s">
        <v>86</v>
      </c>
      <c r="Z248">
        <f>HYPERLINK("https://38.76.27.249/savepage/tk_15422070142625375_sr_1793.html","info")</f>
        <v/>
      </c>
      <c r="AA248" t="s"/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>
        <v>89</v>
      </c>
      <c r="AM248" t="s"/>
      <c r="AN248" t="s">
        <v>133</v>
      </c>
      <c r="AO248" t="s">
        <v>821</v>
      </c>
      <c r="AP248" t="n">
        <v>64</v>
      </c>
      <c r="AQ248" t="s">
        <v>91</v>
      </c>
      <c r="AR248" t="s">
        <v>92</v>
      </c>
      <c r="AS248" t="s"/>
      <c r="AT248" t="s">
        <v>93</v>
      </c>
      <c r="AU248" t="s"/>
      <c r="AV248" t="s"/>
      <c r="AW248" t="s"/>
      <c r="AX248" t="s"/>
      <c r="AY248" t="s"/>
      <c r="AZ248" t="s"/>
      <c r="BA248" t="s"/>
      <c r="BB248" t="n">
        <v>545431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818</v>
      </c>
      <c r="F249" t="s"/>
      <c r="G249" t="s">
        <v>74</v>
      </c>
      <c r="H249" t="s">
        <v>75</v>
      </c>
      <c r="I249" t="s"/>
      <c r="J249" t="s">
        <v>76</v>
      </c>
      <c r="K249" t="n">
        <v>31.13</v>
      </c>
      <c r="L249" t="s">
        <v>77</v>
      </c>
      <c r="M249" t="s">
        <v>546</v>
      </c>
      <c r="N249" t="s">
        <v>131</v>
      </c>
      <c r="O249" t="s">
        <v>80</v>
      </c>
      <c r="P249" t="s">
        <v>818</v>
      </c>
      <c r="Q249" t="s"/>
      <c r="R249" t="s">
        <v>81</v>
      </c>
      <c r="S249" t="s">
        <v>822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HYPERLINK("https://38.76.27.249/savepage/tk_15422070142625375_sr_1793.html","info")</f>
        <v/>
      </c>
      <c r="AA249" t="s"/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>
        <v>89</v>
      </c>
      <c r="AM249" t="s"/>
      <c r="AN249" t="s">
        <v>133</v>
      </c>
      <c r="AO249" t="s">
        <v>823</v>
      </c>
      <c r="AP249" t="n">
        <v>64</v>
      </c>
      <c r="AQ249" t="s">
        <v>91</v>
      </c>
      <c r="AR249" t="s">
        <v>71</v>
      </c>
      <c r="AS249" t="s"/>
      <c r="AT249" t="s">
        <v>93</v>
      </c>
      <c r="AU249" t="s"/>
      <c r="AV249" t="s"/>
      <c r="AW249" t="s"/>
      <c r="AX249" t="s"/>
      <c r="AY249" t="s"/>
      <c r="AZ249" t="s"/>
      <c r="BA249" t="s"/>
      <c r="BB249" t="n">
        <v>545431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824</v>
      </c>
      <c r="F250" t="s"/>
      <c r="G250" t="s">
        <v>74</v>
      </c>
      <c r="H250" t="s">
        <v>75</v>
      </c>
      <c r="I250" t="s"/>
      <c r="J250" t="s">
        <v>76</v>
      </c>
      <c r="K250" t="n">
        <v>17.37</v>
      </c>
      <c r="L250" t="s">
        <v>77</v>
      </c>
      <c r="M250" t="s">
        <v>339</v>
      </c>
      <c r="N250" t="s">
        <v>146</v>
      </c>
      <c r="O250" t="s">
        <v>80</v>
      </c>
      <c r="P250" t="s">
        <v>824</v>
      </c>
      <c r="Q250" t="s"/>
      <c r="R250" t="s">
        <v>81</v>
      </c>
      <c r="S250" t="s">
        <v>825</v>
      </c>
      <c r="T250" t="s">
        <v>83</v>
      </c>
      <c r="U250" t="s"/>
      <c r="V250" t="s">
        <v>84</v>
      </c>
      <c r="W250" t="s">
        <v>99</v>
      </c>
      <c r="X250" t="s"/>
      <c r="Y250" t="s">
        <v>86</v>
      </c>
      <c r="Z250">
        <f>HYPERLINK("https://38.76.27.249/savepage/tk_15422071607670004_sr_1793.html","info")</f>
        <v/>
      </c>
      <c r="AA250" t="s"/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>
        <v>89</v>
      </c>
      <c r="AM250" t="s"/>
      <c r="AN250" t="s">
        <v>133</v>
      </c>
      <c r="AO250" t="s">
        <v>826</v>
      </c>
      <c r="AP250" t="n">
        <v>86</v>
      </c>
      <c r="AQ250" t="s">
        <v>91</v>
      </c>
      <c r="AR250" t="s">
        <v>71</v>
      </c>
      <c r="AS250" t="s"/>
      <c r="AT250" t="s">
        <v>93</v>
      </c>
      <c r="AU250" t="s"/>
      <c r="AV250" t="s"/>
      <c r="AW250" t="s"/>
      <c r="AX250" t="s"/>
      <c r="AY250" t="s"/>
      <c r="AZ250" t="s"/>
      <c r="BA250" t="s"/>
      <c r="BB250" t="n">
        <v>1164288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827</v>
      </c>
      <c r="F251" t="s"/>
      <c r="G251" t="s">
        <v>74</v>
      </c>
      <c r="H251" t="s">
        <v>75</v>
      </c>
      <c r="I251" t="s"/>
      <c r="J251" t="s">
        <v>76</v>
      </c>
      <c r="K251" t="n">
        <v>21.21</v>
      </c>
      <c r="L251" t="s">
        <v>77</v>
      </c>
      <c r="M251" t="s">
        <v>671</v>
      </c>
      <c r="N251" t="s">
        <v>828</v>
      </c>
      <c r="O251" t="s">
        <v>80</v>
      </c>
      <c r="P251" t="s">
        <v>827</v>
      </c>
      <c r="Q251" t="s"/>
      <c r="R251" t="s">
        <v>81</v>
      </c>
      <c r="S251" t="s">
        <v>672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HYPERLINK("https://38.76.27.249/savepage/tk_1542210120779569_sr_1793.html","info")</f>
        <v/>
      </c>
      <c r="AA251" t="s"/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>
        <v>89</v>
      </c>
      <c r="AM251" t="s"/>
      <c r="AN251" t="s">
        <v>88</v>
      </c>
      <c r="AO251" t="s">
        <v>90</v>
      </c>
      <c r="AP251" t="n">
        <v>624</v>
      </c>
      <c r="AQ251" t="s">
        <v>91</v>
      </c>
      <c r="AR251" t="s">
        <v>92</v>
      </c>
      <c r="AS251" t="s"/>
      <c r="AT251" t="s">
        <v>93</v>
      </c>
      <c r="AU251" t="s"/>
      <c r="AV251" t="s"/>
      <c r="AW251" t="s"/>
      <c r="AX251" t="s"/>
      <c r="AY251" t="s"/>
      <c r="AZ251" t="s"/>
      <c r="BA251" t="s"/>
      <c r="BB251" t="n">
        <v>2012942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829</v>
      </c>
      <c r="F252" t="s"/>
      <c r="G252" t="s">
        <v>74</v>
      </c>
      <c r="H252" t="s">
        <v>75</v>
      </c>
      <c r="I252" t="s"/>
      <c r="J252" t="s">
        <v>76</v>
      </c>
      <c r="K252" t="n">
        <v>37.12</v>
      </c>
      <c r="L252" t="s">
        <v>77</v>
      </c>
      <c r="M252" t="s">
        <v>733</v>
      </c>
      <c r="N252" t="s">
        <v>685</v>
      </c>
      <c r="O252" t="s">
        <v>80</v>
      </c>
      <c r="P252" t="s">
        <v>829</v>
      </c>
      <c r="Q252" t="s"/>
      <c r="R252" t="s">
        <v>81</v>
      </c>
      <c r="S252" t="s">
        <v>734</v>
      </c>
      <c r="T252" t="s">
        <v>83</v>
      </c>
      <c r="U252" t="s"/>
      <c r="V252" t="s">
        <v>84</v>
      </c>
      <c r="W252" t="s">
        <v>99</v>
      </c>
      <c r="X252" t="s"/>
      <c r="Y252" t="s">
        <v>86</v>
      </c>
      <c r="Z252">
        <f>HYPERLINK("https://38.76.27.249/savepage/tk_1542208471796451_sr_1793.html","info")</f>
        <v/>
      </c>
      <c r="AA252" t="s"/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>
        <v>89</v>
      </c>
      <c r="AM252" t="s"/>
      <c r="AN252" t="s">
        <v>88</v>
      </c>
      <c r="AO252" t="s">
        <v>90</v>
      </c>
      <c r="AP252" t="n">
        <v>320</v>
      </c>
      <c r="AQ252" t="s">
        <v>91</v>
      </c>
      <c r="AR252" t="s">
        <v>92</v>
      </c>
      <c r="AS252" t="s"/>
      <c r="AT252" t="s">
        <v>93</v>
      </c>
      <c r="AU252" t="s"/>
      <c r="AV252" t="s"/>
      <c r="AW252" t="s"/>
      <c r="AX252" t="s"/>
      <c r="AY252" t="s"/>
      <c r="AZ252" t="s"/>
      <c r="BA252" t="s"/>
      <c r="BB252" t="n">
        <v>517506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830</v>
      </c>
      <c r="F253" t="s"/>
      <c r="G253" t="s">
        <v>74</v>
      </c>
      <c r="H253" t="s">
        <v>75</v>
      </c>
      <c r="I253" t="s"/>
      <c r="J253" t="s">
        <v>76</v>
      </c>
      <c r="K253" t="n">
        <v>25.56</v>
      </c>
      <c r="L253" t="s">
        <v>77</v>
      </c>
      <c r="M253" t="s">
        <v>109</v>
      </c>
      <c r="N253" t="s">
        <v>102</v>
      </c>
      <c r="O253" t="s">
        <v>80</v>
      </c>
      <c r="P253" t="s">
        <v>830</v>
      </c>
      <c r="Q253" t="s"/>
      <c r="R253" t="s">
        <v>81</v>
      </c>
      <c r="S253" t="s">
        <v>831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HYPERLINK("https://38.76.27.249/savepage/tk_15422098241281946_sr_1793.html","info")</f>
        <v/>
      </c>
      <c r="AA253" t="s"/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>
        <v>89</v>
      </c>
      <c r="AM253" t="s"/>
      <c r="AN253" t="s">
        <v>88</v>
      </c>
      <c r="AO253" t="s">
        <v>90</v>
      </c>
      <c r="AP253" t="n">
        <v>569</v>
      </c>
      <c r="AQ253" t="s">
        <v>91</v>
      </c>
      <c r="AR253" t="s">
        <v>92</v>
      </c>
      <c r="AS253" t="s"/>
      <c r="AT253" t="s">
        <v>93</v>
      </c>
      <c r="AU253" t="s"/>
      <c r="AV253" t="s"/>
      <c r="AW253" t="s"/>
      <c r="AX253" t="s"/>
      <c r="AY253" t="s"/>
      <c r="AZ253" t="s"/>
      <c r="BA253" t="s"/>
      <c r="BB253" t="n">
        <v>5881260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830</v>
      </c>
      <c r="F254" t="s"/>
      <c r="G254" t="s">
        <v>74</v>
      </c>
      <c r="H254" t="s">
        <v>75</v>
      </c>
      <c r="I254" t="s"/>
      <c r="J254" t="s">
        <v>76</v>
      </c>
      <c r="K254" t="n">
        <v>34.25</v>
      </c>
      <c r="L254" t="s">
        <v>77</v>
      </c>
      <c r="M254" t="s">
        <v>109</v>
      </c>
      <c r="N254" t="s">
        <v>102</v>
      </c>
      <c r="O254" t="s">
        <v>80</v>
      </c>
      <c r="P254" t="s">
        <v>830</v>
      </c>
      <c r="Q254" t="s"/>
      <c r="R254" t="s">
        <v>81</v>
      </c>
      <c r="S254" t="s">
        <v>832</v>
      </c>
      <c r="T254" t="s">
        <v>83</v>
      </c>
      <c r="U254" t="s"/>
      <c r="V254" t="s">
        <v>84</v>
      </c>
      <c r="W254" t="s">
        <v>99</v>
      </c>
      <c r="X254" t="s"/>
      <c r="Y254" t="s">
        <v>86</v>
      </c>
      <c r="Z254">
        <f>HYPERLINK("https://38.76.27.249/savepage/tk_15422098241281946_sr_1793.html","info")</f>
        <v/>
      </c>
      <c r="AA254" t="s"/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>
        <v>89</v>
      </c>
      <c r="AM254" t="s"/>
      <c r="AN254" t="s">
        <v>88</v>
      </c>
      <c r="AO254" t="s">
        <v>90</v>
      </c>
      <c r="AP254" t="n">
        <v>569</v>
      </c>
      <c r="AQ254" t="s">
        <v>91</v>
      </c>
      <c r="AR254" t="s">
        <v>92</v>
      </c>
      <c r="AS254" t="s"/>
      <c r="AT254" t="s">
        <v>93</v>
      </c>
      <c r="AU254" t="s"/>
      <c r="AV254" t="s"/>
      <c r="AW254" t="s"/>
      <c r="AX254" t="s"/>
      <c r="AY254" t="s"/>
      <c r="AZ254" t="s"/>
      <c r="BA254" t="s"/>
      <c r="BB254" t="n">
        <v>5881260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833</v>
      </c>
      <c r="F255" t="s"/>
      <c r="G255" t="s">
        <v>74</v>
      </c>
      <c r="H255" t="s">
        <v>75</v>
      </c>
      <c r="I255" t="s"/>
      <c r="J255" t="s">
        <v>76</v>
      </c>
      <c r="K255" t="n">
        <v>225.53</v>
      </c>
      <c r="L255" t="s">
        <v>77</v>
      </c>
      <c r="M255" t="s">
        <v>834</v>
      </c>
      <c r="N255" t="s">
        <v>835</v>
      </c>
      <c r="O255" t="s">
        <v>80</v>
      </c>
      <c r="P255" t="s">
        <v>833</v>
      </c>
      <c r="Q255" t="s"/>
      <c r="R255" t="s">
        <v>275</v>
      </c>
      <c r="S255" t="s">
        <v>836</v>
      </c>
      <c r="T255" t="s">
        <v>83</v>
      </c>
      <c r="U255" t="s"/>
      <c r="V255" t="s">
        <v>84</v>
      </c>
      <c r="W255" t="s">
        <v>99</v>
      </c>
      <c r="X255" t="s"/>
      <c r="Y255" t="s">
        <v>86</v>
      </c>
      <c r="Z255">
        <f>HYPERLINK("https://38.76.27.249/savepage/tk_15422066665968783_sr_1793.html","info")</f>
        <v/>
      </c>
      <c r="AA255" t="s"/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>
        <v>89</v>
      </c>
      <c r="AM255" t="s"/>
      <c r="AN255" t="s">
        <v>133</v>
      </c>
      <c r="AO255" t="s">
        <v>837</v>
      </c>
      <c r="AP255" t="n">
        <v>7</v>
      </c>
      <c r="AQ255" t="s">
        <v>91</v>
      </c>
      <c r="AR255" t="s">
        <v>71</v>
      </c>
      <c r="AS255" t="s"/>
      <c r="AT255" t="s">
        <v>93</v>
      </c>
      <c r="AU255" t="s"/>
      <c r="AV255" t="s"/>
      <c r="AW255" t="s"/>
      <c r="AX255" t="s"/>
      <c r="AY255" t="s"/>
      <c r="AZ255" t="s"/>
      <c r="BA255" t="s"/>
      <c r="BB255" t="n">
        <v>109194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838</v>
      </c>
      <c r="F256" t="s"/>
      <c r="G256" t="s">
        <v>74</v>
      </c>
      <c r="H256" t="s">
        <v>75</v>
      </c>
      <c r="I256" t="s"/>
      <c r="J256" t="s">
        <v>76</v>
      </c>
      <c r="K256" t="n">
        <v>37.43</v>
      </c>
      <c r="L256" t="s">
        <v>77</v>
      </c>
      <c r="M256" t="s">
        <v>839</v>
      </c>
      <c r="N256" t="s">
        <v>390</v>
      </c>
      <c r="O256" t="s">
        <v>80</v>
      </c>
      <c r="P256" t="s">
        <v>838</v>
      </c>
      <c r="Q256" t="s"/>
      <c r="R256" t="s">
        <v>81</v>
      </c>
      <c r="S256" t="s">
        <v>840</v>
      </c>
      <c r="T256" t="s">
        <v>83</v>
      </c>
      <c r="U256" t="s"/>
      <c r="V256" t="s">
        <v>84</v>
      </c>
      <c r="W256" t="s">
        <v>99</v>
      </c>
      <c r="X256" t="s"/>
      <c r="Y256" t="s">
        <v>86</v>
      </c>
      <c r="Z256">
        <f>HYPERLINK("https://38.76.27.249/savepage/tk_1542209193385585_sr_1793.html","info")</f>
        <v/>
      </c>
      <c r="AA256" t="s"/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>
        <v>89</v>
      </c>
      <c r="AM256" t="s"/>
      <c r="AN256" t="s">
        <v>88</v>
      </c>
      <c r="AO256" t="s">
        <v>90</v>
      </c>
      <c r="AP256" t="n">
        <v>455</v>
      </c>
      <c r="AQ256" t="s">
        <v>91</v>
      </c>
      <c r="AR256" t="s">
        <v>92</v>
      </c>
      <c r="AS256" t="s"/>
      <c r="AT256" t="s">
        <v>93</v>
      </c>
      <c r="AU256" t="s"/>
      <c r="AV256" t="s"/>
      <c r="AW256" t="s"/>
      <c r="AX256" t="s"/>
      <c r="AY256" t="s"/>
      <c r="AZ256" t="s"/>
      <c r="BA256" t="s"/>
      <c r="BB256" t="n">
        <v>5276007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841</v>
      </c>
      <c r="F257" t="s"/>
      <c r="G257" t="s">
        <v>74</v>
      </c>
      <c r="H257" t="s">
        <v>75</v>
      </c>
      <c r="I257" t="s"/>
      <c r="J257" t="s">
        <v>76</v>
      </c>
      <c r="K257" t="n">
        <v>25.2</v>
      </c>
      <c r="L257" t="s">
        <v>77</v>
      </c>
      <c r="M257" t="s">
        <v>608</v>
      </c>
      <c r="N257" t="s">
        <v>407</v>
      </c>
      <c r="O257" t="s">
        <v>80</v>
      </c>
      <c r="P257" t="s">
        <v>841</v>
      </c>
      <c r="Q257" t="s"/>
      <c r="R257" t="s">
        <v>81</v>
      </c>
      <c r="S257" t="s">
        <v>842</v>
      </c>
      <c r="T257" t="s">
        <v>83</v>
      </c>
      <c r="U257" t="s"/>
      <c r="V257" t="s">
        <v>84</v>
      </c>
      <c r="W257" t="s">
        <v>99</v>
      </c>
      <c r="X257" t="s"/>
      <c r="Y257" t="s">
        <v>86</v>
      </c>
      <c r="Z257">
        <f>HYPERLINK("https://38.76.27.249/savepage/tk_1542208168116949_sr_1793.html","info")</f>
        <v/>
      </c>
      <c r="AA257" t="s"/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>
        <v>89</v>
      </c>
      <c r="AM257" t="s"/>
      <c r="AN257" t="s">
        <v>88</v>
      </c>
      <c r="AO257" t="s">
        <v>90</v>
      </c>
      <c r="AP257" t="n">
        <v>266</v>
      </c>
      <c r="AQ257" t="s">
        <v>91</v>
      </c>
      <c r="AR257" t="s">
        <v>92</v>
      </c>
      <c r="AS257" t="s"/>
      <c r="AT257" t="s">
        <v>93</v>
      </c>
      <c r="AU257" t="s"/>
      <c r="AV257" t="s"/>
      <c r="AW257" t="s"/>
      <c r="AX257" t="s"/>
      <c r="AY257" t="s"/>
      <c r="AZ257" t="s"/>
      <c r="BA257" t="s"/>
      <c r="BB257" t="n">
        <v>3018091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843</v>
      </c>
      <c r="F258" t="s"/>
      <c r="G258" t="s">
        <v>74</v>
      </c>
      <c r="H258" t="s">
        <v>75</v>
      </c>
      <c r="I258" t="s"/>
      <c r="J258" t="s">
        <v>76</v>
      </c>
      <c r="K258" t="n">
        <v>73.70999999999999</v>
      </c>
      <c r="L258" t="s">
        <v>77</v>
      </c>
      <c r="M258" t="s">
        <v>844</v>
      </c>
      <c r="N258" t="s">
        <v>471</v>
      </c>
      <c r="O258" t="s">
        <v>80</v>
      </c>
      <c r="P258" t="s">
        <v>843</v>
      </c>
      <c r="Q258" t="s"/>
      <c r="R258" t="s">
        <v>81</v>
      </c>
      <c r="S258" t="s">
        <v>845</v>
      </c>
      <c r="T258" t="s">
        <v>83</v>
      </c>
      <c r="U258" t="s"/>
      <c r="V258" t="s">
        <v>84</v>
      </c>
      <c r="W258" t="s">
        <v>99</v>
      </c>
      <c r="X258" t="s"/>
      <c r="Y258" t="s">
        <v>86</v>
      </c>
      <c r="Z258">
        <f>HYPERLINK("https://38.76.27.249/savepage/tk_15422075042501097_sr_1793.html","info")</f>
        <v/>
      </c>
      <c r="AA258" t="s"/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>
        <v>89</v>
      </c>
      <c r="AM258" t="s"/>
      <c r="AN258" t="s">
        <v>88</v>
      </c>
      <c r="AO258" t="s">
        <v>90</v>
      </c>
      <c r="AP258" t="n">
        <v>148</v>
      </c>
      <c r="AQ258" t="s">
        <v>91</v>
      </c>
      <c r="AR258" t="s">
        <v>92</v>
      </c>
      <c r="AS258" t="s"/>
      <c r="AT258" t="s">
        <v>93</v>
      </c>
      <c r="AU258" t="s"/>
      <c r="AV258" t="s"/>
      <c r="AW258" t="s"/>
      <c r="AX258" t="s"/>
      <c r="AY258" t="s"/>
      <c r="AZ258" t="s"/>
      <c r="BA258" t="s"/>
      <c r="BB258" t="n">
        <v>1482435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846</v>
      </c>
      <c r="F259" t="s"/>
      <c r="G259" t="s">
        <v>74</v>
      </c>
      <c r="H259" t="s">
        <v>75</v>
      </c>
      <c r="I259" t="s"/>
      <c r="J259" t="s">
        <v>76</v>
      </c>
      <c r="K259" t="n">
        <v>38.18</v>
      </c>
      <c r="L259" t="s">
        <v>77</v>
      </c>
      <c r="M259" t="s">
        <v>847</v>
      </c>
      <c r="N259" t="s">
        <v>848</v>
      </c>
      <c r="O259" t="s">
        <v>80</v>
      </c>
      <c r="P259" t="s">
        <v>846</v>
      </c>
      <c r="Q259" t="s"/>
      <c r="R259" t="s">
        <v>477</v>
      </c>
      <c r="S259" t="s">
        <v>849</v>
      </c>
      <c r="T259" t="s">
        <v>83</v>
      </c>
      <c r="U259" t="s"/>
      <c r="V259" t="s">
        <v>84</v>
      </c>
      <c r="W259" t="s">
        <v>99</v>
      </c>
      <c r="X259" t="s"/>
      <c r="Y259" t="s">
        <v>86</v>
      </c>
      <c r="Z259">
        <f>HYPERLINK("https://38.76.27.249/savepage/tk_15422091726849897_sr_1793.html","info")</f>
        <v/>
      </c>
      <c r="AA259" t="s"/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>
        <v>89</v>
      </c>
      <c r="AM259" t="s"/>
      <c r="AN259" t="s">
        <v>88</v>
      </c>
      <c r="AO259" t="s">
        <v>90</v>
      </c>
      <c r="AP259" t="n">
        <v>451</v>
      </c>
      <c r="AQ259" t="s">
        <v>91</v>
      </c>
      <c r="AR259" t="s">
        <v>92</v>
      </c>
      <c r="AS259" t="s"/>
      <c r="AT259" t="s">
        <v>93</v>
      </c>
      <c r="AU259" t="s"/>
      <c r="AV259" t="s"/>
      <c r="AW259" t="s"/>
      <c r="AX259" t="s"/>
      <c r="AY259" t="s"/>
      <c r="AZ259" t="s"/>
      <c r="BA259" t="s"/>
      <c r="BB259" t="n">
        <v>2547827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850</v>
      </c>
      <c r="F260" t="s"/>
      <c r="G260" t="s">
        <v>74</v>
      </c>
      <c r="H260" t="s">
        <v>75</v>
      </c>
      <c r="I260" t="s"/>
      <c r="J260" t="s">
        <v>76</v>
      </c>
      <c r="K260" t="n">
        <v>71.59</v>
      </c>
      <c r="L260" t="s">
        <v>77</v>
      </c>
      <c r="M260" t="s">
        <v>851</v>
      </c>
      <c r="N260" t="s">
        <v>186</v>
      </c>
      <c r="O260" t="s">
        <v>80</v>
      </c>
      <c r="P260" t="s">
        <v>850</v>
      </c>
      <c r="Q260" t="s"/>
      <c r="R260" t="s">
        <v>81</v>
      </c>
      <c r="S260" t="s">
        <v>852</v>
      </c>
      <c r="T260" t="s">
        <v>83</v>
      </c>
      <c r="U260" t="s"/>
      <c r="V260" t="s">
        <v>84</v>
      </c>
      <c r="W260" t="s">
        <v>99</v>
      </c>
      <c r="X260" t="s"/>
      <c r="Y260" t="s">
        <v>86</v>
      </c>
      <c r="Z260">
        <f>HYPERLINK("https://38.76.27.249/savepage/tk_15422072069360802_sr_1793.html","info")</f>
        <v/>
      </c>
      <c r="AA260" t="s"/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>
        <v>89</v>
      </c>
      <c r="AM260" t="s"/>
      <c r="AN260" t="s">
        <v>88</v>
      </c>
      <c r="AO260" t="s">
        <v>90</v>
      </c>
      <c r="AP260" t="n">
        <v>95</v>
      </c>
      <c r="AQ260" t="s">
        <v>91</v>
      </c>
      <c r="AR260" t="s">
        <v>92</v>
      </c>
      <c r="AS260" t="s"/>
      <c r="AT260" t="s">
        <v>93</v>
      </c>
      <c r="AU260" t="s"/>
      <c r="AV260" t="s"/>
      <c r="AW260" t="s"/>
      <c r="AX260" t="s"/>
      <c r="AY260" t="s"/>
      <c r="AZ260" t="s"/>
      <c r="BA260" t="s"/>
      <c r="BB260" t="n">
        <v>732205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853</v>
      </c>
      <c r="F261" t="s"/>
      <c r="G261" t="s">
        <v>74</v>
      </c>
      <c r="H261" t="s">
        <v>75</v>
      </c>
      <c r="I261" t="s"/>
      <c r="J261" t="s">
        <v>76</v>
      </c>
      <c r="K261" t="n">
        <v>18.91</v>
      </c>
      <c r="L261" t="s">
        <v>77</v>
      </c>
      <c r="M261" t="s">
        <v>769</v>
      </c>
      <c r="N261" t="s">
        <v>97</v>
      </c>
      <c r="O261" t="s">
        <v>80</v>
      </c>
      <c r="P261" t="s">
        <v>853</v>
      </c>
      <c r="Q261" t="s"/>
      <c r="R261" t="s">
        <v>81</v>
      </c>
      <c r="S261" t="s">
        <v>854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HYPERLINK("https://38.76.27.249/savepage/tk_1542208109175405_sr_1793.html","info")</f>
        <v/>
      </c>
      <c r="AA261" t="s"/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>
        <v>89</v>
      </c>
      <c r="AM261" t="s"/>
      <c r="AN261" t="s">
        <v>88</v>
      </c>
      <c r="AO261" t="s">
        <v>90</v>
      </c>
      <c r="AP261" t="n">
        <v>255</v>
      </c>
      <c r="AQ261" t="s">
        <v>91</v>
      </c>
      <c r="AR261" t="s">
        <v>92</v>
      </c>
      <c r="AS261" t="s"/>
      <c r="AT261" t="s">
        <v>93</v>
      </c>
      <c r="AU261" t="s"/>
      <c r="AV261" t="s"/>
      <c r="AW261" t="s"/>
      <c r="AX261" t="s"/>
      <c r="AY261" t="s"/>
      <c r="AZ261" t="s"/>
      <c r="BA261" t="s"/>
      <c r="BB261" t="n">
        <v>3649892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853</v>
      </c>
      <c r="F262" t="s"/>
      <c r="G262" t="s">
        <v>74</v>
      </c>
      <c r="H262" t="s">
        <v>75</v>
      </c>
      <c r="I262" t="s"/>
      <c r="J262" t="s">
        <v>76</v>
      </c>
      <c r="K262" t="n">
        <v>20.05</v>
      </c>
      <c r="L262" t="s">
        <v>77</v>
      </c>
      <c r="M262" t="s">
        <v>649</v>
      </c>
      <c r="N262" t="s">
        <v>97</v>
      </c>
      <c r="O262" t="s">
        <v>80</v>
      </c>
      <c r="P262" t="s">
        <v>853</v>
      </c>
      <c r="Q262" t="s"/>
      <c r="R262" t="s">
        <v>81</v>
      </c>
      <c r="S262" t="s">
        <v>855</v>
      </c>
      <c r="T262" t="s">
        <v>83</v>
      </c>
      <c r="U262" t="s"/>
      <c r="V262" t="s">
        <v>84</v>
      </c>
      <c r="W262" t="s">
        <v>99</v>
      </c>
      <c r="X262" t="s"/>
      <c r="Y262" t="s">
        <v>86</v>
      </c>
      <c r="Z262">
        <f>HYPERLINK("https://38.76.27.249/savepage/tk_1542208109175405_sr_1793.html","info")</f>
        <v/>
      </c>
      <c r="AA262" t="s"/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>
        <v>89</v>
      </c>
      <c r="AM262" t="s"/>
      <c r="AN262" t="s">
        <v>88</v>
      </c>
      <c r="AO262" t="s">
        <v>90</v>
      </c>
      <c r="AP262" t="n">
        <v>255</v>
      </c>
      <c r="AQ262" t="s">
        <v>91</v>
      </c>
      <c r="AR262" t="s">
        <v>92</v>
      </c>
      <c r="AS262" t="s"/>
      <c r="AT262" t="s">
        <v>93</v>
      </c>
      <c r="AU262" t="s"/>
      <c r="AV262" t="s"/>
      <c r="AW262" t="s"/>
      <c r="AX262" t="s"/>
      <c r="AY262" t="s"/>
      <c r="AZ262" t="s"/>
      <c r="BA262" t="s"/>
      <c r="BB262" t="n">
        <v>3649892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856</v>
      </c>
      <c r="F263" t="s"/>
      <c r="G263" t="s">
        <v>74</v>
      </c>
      <c r="H263" t="s">
        <v>75</v>
      </c>
      <c r="I263" t="s"/>
      <c r="J263" t="s">
        <v>76</v>
      </c>
      <c r="K263" t="n">
        <v>14.6</v>
      </c>
      <c r="L263" t="s">
        <v>77</v>
      </c>
      <c r="M263" t="s">
        <v>857</v>
      </c>
      <c r="N263" t="s">
        <v>460</v>
      </c>
      <c r="O263" t="s">
        <v>80</v>
      </c>
      <c r="P263" t="s">
        <v>856</v>
      </c>
      <c r="Q263" t="s"/>
      <c r="R263" t="s">
        <v>81</v>
      </c>
      <c r="S263" t="s">
        <v>858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HYPERLINK("https://38.76.27.249/savepage/tk_15422087023531618_sr_1793.html","info")</f>
        <v/>
      </c>
      <c r="AA263" t="s"/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>
        <v>89</v>
      </c>
      <c r="AM263" t="s"/>
      <c r="AN263" t="s">
        <v>88</v>
      </c>
      <c r="AO263" t="s">
        <v>90</v>
      </c>
      <c r="AP263" t="n">
        <v>362</v>
      </c>
      <c r="AQ263" t="s">
        <v>91</v>
      </c>
      <c r="AR263" t="s">
        <v>92</v>
      </c>
      <c r="AS263" t="s"/>
      <c r="AT263" t="s">
        <v>93</v>
      </c>
      <c r="AU263" t="s"/>
      <c r="AV263" t="s"/>
      <c r="AW263" t="s"/>
      <c r="AX263" t="s"/>
      <c r="AY263" t="s"/>
      <c r="AZ263" t="s"/>
      <c r="BA263" t="s"/>
      <c r="BB263" t="n">
        <v>1164437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856</v>
      </c>
      <c r="F264" t="s"/>
      <c r="G264" t="s">
        <v>74</v>
      </c>
      <c r="H264" t="s">
        <v>75</v>
      </c>
      <c r="I264" t="s"/>
      <c r="J264" t="s">
        <v>76</v>
      </c>
      <c r="K264" t="n">
        <v>16.23</v>
      </c>
      <c r="L264" t="s">
        <v>77</v>
      </c>
      <c r="M264" t="s">
        <v>859</v>
      </c>
      <c r="N264" t="s">
        <v>460</v>
      </c>
      <c r="O264" t="s">
        <v>80</v>
      </c>
      <c r="P264" t="s">
        <v>856</v>
      </c>
      <c r="Q264" t="s"/>
      <c r="R264" t="s">
        <v>81</v>
      </c>
      <c r="S264" t="s">
        <v>860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HYPERLINK("https://38.76.27.249/savepage/tk_15422087023531618_sr_1793.html","info")</f>
        <v/>
      </c>
      <c r="AA264" t="s"/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>
        <v>89</v>
      </c>
      <c r="AM264" t="s"/>
      <c r="AN264" t="s">
        <v>88</v>
      </c>
      <c r="AO264" t="s">
        <v>90</v>
      </c>
      <c r="AP264" t="n">
        <v>362</v>
      </c>
      <c r="AQ264" t="s">
        <v>91</v>
      </c>
      <c r="AR264" t="s">
        <v>92</v>
      </c>
      <c r="AS264" t="s"/>
      <c r="AT264" t="s">
        <v>93</v>
      </c>
      <c r="AU264" t="s"/>
      <c r="AV264" t="s"/>
      <c r="AW264" t="s"/>
      <c r="AX264" t="s"/>
      <c r="AY264" t="s"/>
      <c r="AZ264" t="s"/>
      <c r="BA264" t="s"/>
      <c r="BB264" t="n">
        <v>1164437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861</v>
      </c>
      <c r="F265" t="s"/>
      <c r="G265" t="s">
        <v>74</v>
      </c>
      <c r="H265" t="s">
        <v>75</v>
      </c>
      <c r="I265" t="s"/>
      <c r="J265" t="s">
        <v>76</v>
      </c>
      <c r="K265" t="n">
        <v>31.82</v>
      </c>
      <c r="L265" t="s">
        <v>77</v>
      </c>
      <c r="M265" t="s">
        <v>334</v>
      </c>
      <c r="N265" t="s">
        <v>498</v>
      </c>
      <c r="O265" t="s">
        <v>80</v>
      </c>
      <c r="P265" t="s">
        <v>861</v>
      </c>
      <c r="Q265" t="s"/>
      <c r="R265" t="s">
        <v>81</v>
      </c>
      <c r="S265" t="s">
        <v>440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HYPERLINK("https://38.76.27.249/savepage/tk_15422095844531567_sr_1793.html","info")</f>
        <v/>
      </c>
      <c r="AA265" t="s"/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>
        <v>89</v>
      </c>
      <c r="AM265" t="s"/>
      <c r="AN265" t="s">
        <v>88</v>
      </c>
      <c r="AO265" t="s">
        <v>90</v>
      </c>
      <c r="AP265" t="n">
        <v>526</v>
      </c>
      <c r="AQ265" t="s">
        <v>91</v>
      </c>
      <c r="AR265" t="s">
        <v>92</v>
      </c>
      <c r="AS265" t="s"/>
      <c r="AT265" t="s">
        <v>93</v>
      </c>
      <c r="AU265" t="s"/>
      <c r="AV265" t="s"/>
      <c r="AW265" t="s"/>
      <c r="AX265" t="s"/>
      <c r="AY265" t="s"/>
      <c r="AZ265" t="s"/>
      <c r="BA265" t="s"/>
      <c r="BB265" t="n">
        <v>2188252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862</v>
      </c>
      <c r="F266" t="s"/>
      <c r="G266" t="s">
        <v>74</v>
      </c>
      <c r="H266" t="s">
        <v>75</v>
      </c>
      <c r="I266" t="s"/>
      <c r="J266" t="s">
        <v>76</v>
      </c>
      <c r="K266" t="n">
        <v>22.82</v>
      </c>
      <c r="L266" t="s">
        <v>77</v>
      </c>
      <c r="M266" t="s">
        <v>205</v>
      </c>
      <c r="N266" t="s">
        <v>394</v>
      </c>
      <c r="O266" t="s">
        <v>80</v>
      </c>
      <c r="P266" t="s">
        <v>862</v>
      </c>
      <c r="Q266" t="s"/>
      <c r="R266" t="s">
        <v>81</v>
      </c>
      <c r="S266" t="s">
        <v>495</v>
      </c>
      <c r="T266" t="s">
        <v>83</v>
      </c>
      <c r="U266" t="s"/>
      <c r="V266" t="s">
        <v>84</v>
      </c>
      <c r="W266" t="s">
        <v>99</v>
      </c>
      <c r="X266" t="s"/>
      <c r="Y266" t="s">
        <v>86</v>
      </c>
      <c r="Z266">
        <f>HYPERLINK("https://38.76.27.249/savepage/tk_15422080156146998_sr_1793.html","info")</f>
        <v/>
      </c>
      <c r="AA266" t="s"/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>
        <v>89</v>
      </c>
      <c r="AM266" t="s"/>
      <c r="AN266" t="s">
        <v>88</v>
      </c>
      <c r="AO266" t="s">
        <v>90</v>
      </c>
      <c r="AP266" t="n">
        <v>238</v>
      </c>
      <c r="AQ266" t="s">
        <v>91</v>
      </c>
      <c r="AR266" t="s">
        <v>92</v>
      </c>
      <c r="AS266" t="s"/>
      <c r="AT266" t="s">
        <v>93</v>
      </c>
      <c r="AU266" t="s"/>
      <c r="AV266" t="s"/>
      <c r="AW266" t="s"/>
      <c r="AX266" t="s"/>
      <c r="AY266" t="s"/>
      <c r="AZ266" t="s"/>
      <c r="BA266" t="s"/>
      <c r="BB266" t="n">
        <v>5041818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863</v>
      </c>
      <c r="F267" t="s"/>
      <c r="G267" t="s">
        <v>74</v>
      </c>
      <c r="H267" t="s">
        <v>75</v>
      </c>
      <c r="I267" t="s"/>
      <c r="J267" t="s">
        <v>76</v>
      </c>
      <c r="K267" t="n">
        <v>41.4</v>
      </c>
      <c r="L267" t="s">
        <v>77</v>
      </c>
      <c r="M267" t="s">
        <v>864</v>
      </c>
      <c r="N267" t="s">
        <v>213</v>
      </c>
      <c r="O267" t="s">
        <v>80</v>
      </c>
      <c r="P267" t="s">
        <v>863</v>
      </c>
      <c r="Q267" t="s"/>
      <c r="R267" t="s">
        <v>81</v>
      </c>
      <c r="S267" t="s">
        <v>865</v>
      </c>
      <c r="T267" t="s">
        <v>83</v>
      </c>
      <c r="U267" t="s"/>
      <c r="V267" t="s">
        <v>84</v>
      </c>
      <c r="W267" t="s">
        <v>99</v>
      </c>
      <c r="X267" t="s"/>
      <c r="Y267" t="s">
        <v>86</v>
      </c>
      <c r="Z267">
        <f>HYPERLINK("https://38.76.27.249/savepage/tk_15422077700197458_sr_1793.html","info")</f>
        <v/>
      </c>
      <c r="AA267" t="s"/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>
        <v>89</v>
      </c>
      <c r="AM267" t="s"/>
      <c r="AN267" t="s">
        <v>88</v>
      </c>
      <c r="AO267" t="s">
        <v>90</v>
      </c>
      <c r="AP267" t="n">
        <v>196</v>
      </c>
      <c r="AQ267" t="s">
        <v>91</v>
      </c>
      <c r="AR267" t="s">
        <v>92</v>
      </c>
      <c r="AS267" t="s"/>
      <c r="AT267" t="s">
        <v>93</v>
      </c>
      <c r="AU267" t="s"/>
      <c r="AV267" t="s"/>
      <c r="AW267" t="s"/>
      <c r="AX267" t="s"/>
      <c r="AY267" t="s"/>
      <c r="AZ267" t="s"/>
      <c r="BA267" t="s"/>
      <c r="BB267" t="n">
        <v>2167398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866</v>
      </c>
      <c r="F268" t="s"/>
      <c r="G268" t="s">
        <v>74</v>
      </c>
      <c r="H268" t="s">
        <v>75</v>
      </c>
      <c r="I268" t="s"/>
      <c r="J268" t="s">
        <v>76</v>
      </c>
      <c r="K268" t="n">
        <v>58.33</v>
      </c>
      <c r="L268" t="s">
        <v>77</v>
      </c>
      <c r="M268" t="s">
        <v>467</v>
      </c>
      <c r="N268" t="s">
        <v>867</v>
      </c>
      <c r="O268" t="s">
        <v>80</v>
      </c>
      <c r="P268" t="s">
        <v>866</v>
      </c>
      <c r="Q268" t="s"/>
      <c r="R268" t="s">
        <v>81</v>
      </c>
      <c r="S268" t="s">
        <v>868</v>
      </c>
      <c r="T268" t="s">
        <v>83</v>
      </c>
      <c r="U268" t="s"/>
      <c r="V268" t="s">
        <v>84</v>
      </c>
      <c r="W268" t="s">
        <v>99</v>
      </c>
      <c r="X268" t="s"/>
      <c r="Y268" t="s">
        <v>86</v>
      </c>
      <c r="Z268">
        <f>HYPERLINK("https://38.76.27.249/savepage/tk_15422074550333986_sr_1793.html","info")</f>
        <v/>
      </c>
      <c r="AA268" t="s"/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>
        <v>89</v>
      </c>
      <c r="AM268" t="s"/>
      <c r="AN268" t="s">
        <v>88</v>
      </c>
      <c r="AO268" t="s">
        <v>90</v>
      </c>
      <c r="AP268" t="n">
        <v>139</v>
      </c>
      <c r="AQ268" t="s">
        <v>91</v>
      </c>
      <c r="AR268" t="s">
        <v>92</v>
      </c>
      <c r="AS268" t="s"/>
      <c r="AT268" t="s">
        <v>93</v>
      </c>
      <c r="AU268" t="s"/>
      <c r="AV268" t="s"/>
      <c r="AW268" t="s"/>
      <c r="AX268" t="s"/>
      <c r="AY268" t="s"/>
      <c r="AZ268" t="s"/>
      <c r="BA268" t="s"/>
      <c r="BB268" t="n">
        <v>1401745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869</v>
      </c>
      <c r="F269" t="s"/>
      <c r="G269" t="s">
        <v>74</v>
      </c>
      <c r="H269" t="s">
        <v>75</v>
      </c>
      <c r="I269" t="s"/>
      <c r="J269" t="s">
        <v>76</v>
      </c>
      <c r="K269" t="n">
        <v>84.15000000000001</v>
      </c>
      <c r="L269" t="s">
        <v>77</v>
      </c>
      <c r="M269" t="s">
        <v>870</v>
      </c>
      <c r="N269" t="s">
        <v>451</v>
      </c>
      <c r="O269" t="s">
        <v>80</v>
      </c>
      <c r="P269" t="s">
        <v>869</v>
      </c>
      <c r="Q269" t="s"/>
      <c r="R269" t="s">
        <v>81</v>
      </c>
      <c r="S269" t="s">
        <v>871</v>
      </c>
      <c r="T269" t="s">
        <v>83</v>
      </c>
      <c r="U269" t="s"/>
      <c r="V269" t="s">
        <v>84</v>
      </c>
      <c r="W269" t="s">
        <v>99</v>
      </c>
      <c r="X269" t="s"/>
      <c r="Y269" t="s">
        <v>86</v>
      </c>
      <c r="Z269">
        <f>HYPERLINK("https://38.76.27.249/savepage/tk_15422086611906385_sr_1793.html","info")</f>
        <v/>
      </c>
      <c r="AA269" t="s"/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>
        <v>89</v>
      </c>
      <c r="AM269" t="s"/>
      <c r="AN269" t="s">
        <v>88</v>
      </c>
      <c r="AO269" t="s">
        <v>90</v>
      </c>
      <c r="AP269" t="n">
        <v>355</v>
      </c>
      <c r="AQ269" t="s">
        <v>91</v>
      </c>
      <c r="AR269" t="s">
        <v>92</v>
      </c>
      <c r="AS269" t="s"/>
      <c r="AT269" t="s">
        <v>93</v>
      </c>
      <c r="AU269" t="s"/>
      <c r="AV269" t="s"/>
      <c r="AW269" t="s"/>
      <c r="AX269" t="s"/>
      <c r="AY269" t="s"/>
      <c r="AZ269" t="s"/>
      <c r="BA269" t="s"/>
      <c r="BB269" t="n">
        <v>267866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872</v>
      </c>
      <c r="F270" t="s"/>
      <c r="G270" t="s">
        <v>74</v>
      </c>
      <c r="H270" t="s">
        <v>75</v>
      </c>
      <c r="I270" t="s"/>
      <c r="J270" t="s">
        <v>76</v>
      </c>
      <c r="K270" t="n">
        <v>26.51</v>
      </c>
      <c r="L270" t="s">
        <v>77</v>
      </c>
      <c r="M270" t="s">
        <v>113</v>
      </c>
      <c r="N270" t="s">
        <v>97</v>
      </c>
      <c r="O270" t="s">
        <v>80</v>
      </c>
      <c r="P270" t="s">
        <v>872</v>
      </c>
      <c r="Q270" t="s"/>
      <c r="R270" t="s">
        <v>81</v>
      </c>
      <c r="S270" t="s">
        <v>111</v>
      </c>
      <c r="T270" t="s">
        <v>83</v>
      </c>
      <c r="U270" t="s"/>
      <c r="V270" t="s">
        <v>84</v>
      </c>
      <c r="W270" t="s">
        <v>99</v>
      </c>
      <c r="X270" t="s"/>
      <c r="Y270" t="s">
        <v>86</v>
      </c>
      <c r="Z270">
        <f>HYPERLINK("https://38.76.27.249/savepage/tk_15422095987617588_sr_1793.html","info")</f>
        <v/>
      </c>
      <c r="AA270" t="s"/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>
        <v>89</v>
      </c>
      <c r="AM270" t="s"/>
      <c r="AN270" t="s">
        <v>88</v>
      </c>
      <c r="AO270" t="s">
        <v>90</v>
      </c>
      <c r="AP270" t="n">
        <v>529</v>
      </c>
      <c r="AQ270" t="s">
        <v>91</v>
      </c>
      <c r="AR270" t="s">
        <v>92</v>
      </c>
      <c r="AS270" t="s"/>
      <c r="AT270" t="s">
        <v>93</v>
      </c>
      <c r="AU270" t="s"/>
      <c r="AV270" t="s"/>
      <c r="AW270" t="s"/>
      <c r="AX270" t="s"/>
      <c r="AY270" t="s"/>
      <c r="AZ270" t="s"/>
      <c r="BA270" t="s"/>
      <c r="BB270" t="n">
        <v>5863466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873</v>
      </c>
      <c r="F271" t="s"/>
      <c r="G271" t="s">
        <v>74</v>
      </c>
      <c r="H271" t="s">
        <v>75</v>
      </c>
      <c r="I271" t="s"/>
      <c r="J271" t="s">
        <v>76</v>
      </c>
      <c r="K271" t="n">
        <v>57.27</v>
      </c>
      <c r="L271" t="s">
        <v>77</v>
      </c>
      <c r="M271" t="s">
        <v>153</v>
      </c>
      <c r="N271" t="s">
        <v>614</v>
      </c>
      <c r="O271" t="s">
        <v>80</v>
      </c>
      <c r="P271" t="s">
        <v>873</v>
      </c>
      <c r="Q271" t="s"/>
      <c r="R271" t="s">
        <v>81</v>
      </c>
      <c r="S271" t="s">
        <v>647</v>
      </c>
      <c r="T271" t="s">
        <v>83</v>
      </c>
      <c r="U271" t="s"/>
      <c r="V271" t="s">
        <v>84</v>
      </c>
      <c r="W271" t="s">
        <v>99</v>
      </c>
      <c r="X271" t="s"/>
      <c r="Y271" t="s">
        <v>86</v>
      </c>
      <c r="Z271">
        <f>HYPERLINK("https://38.76.27.249/savepage/tk_15422090283057406_sr_1793.html","info")</f>
        <v/>
      </c>
      <c r="AA271" t="s"/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>
        <v>89</v>
      </c>
      <c r="AM271" t="s"/>
      <c r="AN271" t="s">
        <v>88</v>
      </c>
      <c r="AO271" t="s">
        <v>90</v>
      </c>
      <c r="AP271" t="n">
        <v>424</v>
      </c>
      <c r="AQ271" t="s">
        <v>91</v>
      </c>
      <c r="AR271" t="s">
        <v>92</v>
      </c>
      <c r="AS271" t="s"/>
      <c r="AT271" t="s">
        <v>93</v>
      </c>
      <c r="AU271" t="s"/>
      <c r="AV271" t="s"/>
      <c r="AW271" t="s"/>
      <c r="AX271" t="s"/>
      <c r="AY271" t="s"/>
      <c r="AZ271" t="s"/>
      <c r="BA271" t="s"/>
      <c r="BB271" t="n">
        <v>5172027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874</v>
      </c>
      <c r="F272" t="s"/>
      <c r="G272" t="s">
        <v>74</v>
      </c>
      <c r="H272" t="s">
        <v>75</v>
      </c>
      <c r="I272" t="s"/>
      <c r="J272" t="s">
        <v>76</v>
      </c>
      <c r="K272" t="n">
        <v>25.39</v>
      </c>
      <c r="L272" t="s">
        <v>77</v>
      </c>
      <c r="M272" t="s">
        <v>231</v>
      </c>
      <c r="N272" t="s">
        <v>875</v>
      </c>
      <c r="O272" t="s">
        <v>80</v>
      </c>
      <c r="P272" t="s">
        <v>874</v>
      </c>
      <c r="Q272" t="s"/>
      <c r="R272" t="s">
        <v>81</v>
      </c>
      <c r="S272" t="s">
        <v>876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HYPERLINK("https://38.76.27.249/savepage/tk_15422084107535696_sr_1793.html","info")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>
        <v>89</v>
      </c>
      <c r="AM272" t="s"/>
      <c r="AN272" t="s">
        <v>88</v>
      </c>
      <c r="AO272" t="s">
        <v>90</v>
      </c>
      <c r="AP272" t="n">
        <v>310</v>
      </c>
      <c r="AQ272" t="s">
        <v>91</v>
      </c>
      <c r="AR272" t="s">
        <v>92</v>
      </c>
      <c r="AS272" t="s"/>
      <c r="AT272" t="s">
        <v>93</v>
      </c>
      <c r="AU272" t="s"/>
      <c r="AV272" t="s"/>
      <c r="AW272" t="s"/>
      <c r="AX272" t="s"/>
      <c r="AY272" t="s"/>
      <c r="AZ272" t="s"/>
      <c r="BA272" t="s"/>
      <c r="BB272" t="n">
        <v>1275545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877</v>
      </c>
      <c r="F273" t="s"/>
      <c r="G273" t="s">
        <v>74</v>
      </c>
      <c r="H273" t="s">
        <v>75</v>
      </c>
      <c r="I273" t="s"/>
      <c r="J273" t="s">
        <v>76</v>
      </c>
      <c r="K273" t="n">
        <v>22.54</v>
      </c>
      <c r="L273" t="s">
        <v>77</v>
      </c>
      <c r="M273" t="s">
        <v>878</v>
      </c>
      <c r="N273" t="s">
        <v>79</v>
      </c>
      <c r="O273" t="s">
        <v>80</v>
      </c>
      <c r="P273" t="s">
        <v>877</v>
      </c>
      <c r="Q273" t="s"/>
      <c r="R273" t="s">
        <v>81</v>
      </c>
      <c r="S273" t="s">
        <v>879</v>
      </c>
      <c r="T273" t="s">
        <v>83</v>
      </c>
      <c r="U273" t="s"/>
      <c r="V273" t="s">
        <v>84</v>
      </c>
      <c r="W273" t="s">
        <v>99</v>
      </c>
      <c r="X273" t="s"/>
      <c r="Y273" t="s">
        <v>86</v>
      </c>
      <c r="Z273">
        <f>HYPERLINK("https://38.76.27.249/savepage/tk_1542210041106551_sr_1793.html","info")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>
        <v>89</v>
      </c>
      <c r="AM273" t="s"/>
      <c r="AN273" t="s">
        <v>88</v>
      </c>
      <c r="AO273" t="s">
        <v>90</v>
      </c>
      <c r="AP273" t="n">
        <v>609</v>
      </c>
      <c r="AQ273" t="s">
        <v>91</v>
      </c>
      <c r="AR273" t="s">
        <v>92</v>
      </c>
      <c r="AS273" t="s"/>
      <c r="AT273" t="s">
        <v>93</v>
      </c>
      <c r="AU273" t="s"/>
      <c r="AV273" t="s"/>
      <c r="AW273" t="s"/>
      <c r="AX273" t="s"/>
      <c r="AY273" t="s"/>
      <c r="AZ273" t="s"/>
      <c r="BA273" t="s"/>
      <c r="BB273" t="n">
        <v>3075802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877</v>
      </c>
      <c r="F274" t="s"/>
      <c r="G274" t="s">
        <v>74</v>
      </c>
      <c r="H274" t="s">
        <v>75</v>
      </c>
      <c r="I274" t="s"/>
      <c r="J274" t="s">
        <v>76</v>
      </c>
      <c r="K274" t="n">
        <v>22.63</v>
      </c>
      <c r="L274" t="s">
        <v>77</v>
      </c>
      <c r="M274" t="s">
        <v>880</v>
      </c>
      <c r="N274" t="s">
        <v>79</v>
      </c>
      <c r="O274" t="s">
        <v>80</v>
      </c>
      <c r="P274" t="s">
        <v>877</v>
      </c>
      <c r="Q274" t="s"/>
      <c r="R274" t="s">
        <v>81</v>
      </c>
      <c r="S274" t="s">
        <v>881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HYPERLINK("https://38.76.27.249/savepage/tk_1542210041106551_sr_1793.html","info")</f>
        <v/>
      </c>
      <c r="AA274" t="s"/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>
        <v>89</v>
      </c>
      <c r="AM274" t="s"/>
      <c r="AN274" t="s">
        <v>88</v>
      </c>
      <c r="AO274" t="s">
        <v>90</v>
      </c>
      <c r="AP274" t="n">
        <v>609</v>
      </c>
      <c r="AQ274" t="s">
        <v>91</v>
      </c>
      <c r="AR274" t="s">
        <v>92</v>
      </c>
      <c r="AS274" t="s"/>
      <c r="AT274" t="s">
        <v>93</v>
      </c>
      <c r="AU274" t="s"/>
      <c r="AV274" t="s"/>
      <c r="AW274" t="s"/>
      <c r="AX274" t="s"/>
      <c r="AY274" t="s"/>
      <c r="AZ274" t="s"/>
      <c r="BA274" t="s"/>
      <c r="BB274" t="n">
        <v>3075802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882</v>
      </c>
      <c r="F275" t="s"/>
      <c r="G275" t="s">
        <v>74</v>
      </c>
      <c r="H275" t="s">
        <v>75</v>
      </c>
      <c r="I275" t="s"/>
      <c r="J275" t="s">
        <v>76</v>
      </c>
      <c r="K275" t="n">
        <v>35.93</v>
      </c>
      <c r="L275" t="s">
        <v>77</v>
      </c>
      <c r="M275" t="s">
        <v>109</v>
      </c>
      <c r="N275" t="s">
        <v>120</v>
      </c>
      <c r="O275" t="s">
        <v>80</v>
      </c>
      <c r="P275" t="s">
        <v>882</v>
      </c>
      <c r="Q275" t="s"/>
      <c r="R275" t="s">
        <v>81</v>
      </c>
      <c r="S275" t="s">
        <v>883</v>
      </c>
      <c r="T275" t="s">
        <v>83</v>
      </c>
      <c r="U275" t="s"/>
      <c r="V275" t="s">
        <v>84</v>
      </c>
      <c r="W275" t="s">
        <v>99</v>
      </c>
      <c r="X275" t="s"/>
      <c r="Y275" t="s">
        <v>86</v>
      </c>
      <c r="Z275">
        <f>HYPERLINK("https://38.76.27.249/savepage/tk_15422075486025388_sr_1793.html","info")</f>
        <v/>
      </c>
      <c r="AA275" t="s"/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>
        <v>89</v>
      </c>
      <c r="AM275" t="s"/>
      <c r="AN275" t="s">
        <v>88</v>
      </c>
      <c r="AO275" t="s">
        <v>90</v>
      </c>
      <c r="AP275" t="n">
        <v>155</v>
      </c>
      <c r="AQ275" t="s">
        <v>91</v>
      </c>
      <c r="AR275" t="s">
        <v>92</v>
      </c>
      <c r="AS275" t="s"/>
      <c r="AT275" t="s">
        <v>93</v>
      </c>
      <c r="AU275" t="s"/>
      <c r="AV275" t="s"/>
      <c r="AW275" t="s"/>
      <c r="AX275" t="s"/>
      <c r="AY275" t="s"/>
      <c r="AZ275" t="s"/>
      <c r="BA275" t="s"/>
      <c r="BB275" t="n">
        <v>5042400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884</v>
      </c>
      <c r="F276" t="s"/>
      <c r="G276" t="s">
        <v>74</v>
      </c>
      <c r="H276" t="s">
        <v>75</v>
      </c>
      <c r="I276" t="s"/>
      <c r="J276" t="s">
        <v>76</v>
      </c>
      <c r="K276" t="n">
        <v>14.22</v>
      </c>
      <c r="L276" t="s">
        <v>77</v>
      </c>
      <c r="M276" t="s">
        <v>885</v>
      </c>
      <c r="N276" t="s">
        <v>97</v>
      </c>
      <c r="O276" t="s">
        <v>80</v>
      </c>
      <c r="P276" t="s">
        <v>884</v>
      </c>
      <c r="Q276" t="s"/>
      <c r="R276" t="s">
        <v>81</v>
      </c>
      <c r="S276" t="s">
        <v>886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HYPERLINK("https://38.76.27.249/savepage/tk_1542207042991438_sr_1793.html","info")</f>
        <v/>
      </c>
      <c r="AA276" t="s"/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>
        <v>89</v>
      </c>
      <c r="AM276" t="s"/>
      <c r="AN276" t="s">
        <v>133</v>
      </c>
      <c r="AO276" t="s">
        <v>887</v>
      </c>
      <c r="AP276" t="n">
        <v>69</v>
      </c>
      <c r="AQ276" t="s">
        <v>91</v>
      </c>
      <c r="AR276" t="s">
        <v>71</v>
      </c>
      <c r="AS276" t="s"/>
      <c r="AT276" t="s">
        <v>93</v>
      </c>
      <c r="AU276" t="s"/>
      <c r="AV276" t="s"/>
      <c r="AW276" t="s"/>
      <c r="AX276" t="s"/>
      <c r="AY276" t="s"/>
      <c r="AZ276" t="s"/>
      <c r="BA276" t="s"/>
      <c r="BB276" t="n">
        <v>2279984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94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884</v>
      </c>
      <c r="F277" t="s"/>
      <c r="G277" t="s">
        <v>74</v>
      </c>
      <c r="H277" t="s">
        <v>75</v>
      </c>
      <c r="I277" t="s"/>
      <c r="J277" t="s">
        <v>76</v>
      </c>
      <c r="K277" t="n">
        <v>16.07</v>
      </c>
      <c r="L277" t="s">
        <v>77</v>
      </c>
      <c r="M277" t="s">
        <v>888</v>
      </c>
      <c r="N277" t="s">
        <v>97</v>
      </c>
      <c r="O277" t="s">
        <v>80</v>
      </c>
      <c r="P277" t="s">
        <v>884</v>
      </c>
      <c r="Q277" t="s"/>
      <c r="R277" t="s">
        <v>81</v>
      </c>
      <c r="S277" t="s">
        <v>889</v>
      </c>
      <c r="T277" t="s">
        <v>83</v>
      </c>
      <c r="U277" t="s"/>
      <c r="V277" t="s">
        <v>84</v>
      </c>
      <c r="W277" t="s">
        <v>99</v>
      </c>
      <c r="X277" t="s"/>
      <c r="Y277" t="s">
        <v>86</v>
      </c>
      <c r="Z277">
        <f>HYPERLINK("https://38.76.27.249/savepage/tk_1542207042991438_sr_1793.html","info")</f>
        <v/>
      </c>
      <c r="AA277" t="s"/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>
        <v>89</v>
      </c>
      <c r="AM277" t="s"/>
      <c r="AN277" t="s">
        <v>133</v>
      </c>
      <c r="AO277" t="s">
        <v>890</v>
      </c>
      <c r="AP277" t="n">
        <v>69</v>
      </c>
      <c r="AQ277" t="s">
        <v>91</v>
      </c>
      <c r="AR277" t="s">
        <v>71</v>
      </c>
      <c r="AS277" t="s"/>
      <c r="AT277" t="s">
        <v>93</v>
      </c>
      <c r="AU277" t="s"/>
      <c r="AV277" t="s"/>
      <c r="AW277" t="s"/>
      <c r="AX277" t="s"/>
      <c r="AY277" t="s"/>
      <c r="AZ277" t="s"/>
      <c r="BA277" t="s"/>
      <c r="BB277" t="n">
        <v>2279984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94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891</v>
      </c>
      <c r="F278" t="s"/>
      <c r="G278" t="s">
        <v>74</v>
      </c>
      <c r="H278" t="s">
        <v>75</v>
      </c>
      <c r="I278" t="s"/>
      <c r="J278" t="s">
        <v>76</v>
      </c>
      <c r="K278" t="n">
        <v>42.42</v>
      </c>
      <c r="L278" t="s">
        <v>77</v>
      </c>
      <c r="M278" t="s">
        <v>892</v>
      </c>
      <c r="N278" t="s">
        <v>813</v>
      </c>
      <c r="O278" t="s">
        <v>80</v>
      </c>
      <c r="P278" t="s">
        <v>891</v>
      </c>
      <c r="Q278" t="s"/>
      <c r="R278" t="s">
        <v>477</v>
      </c>
      <c r="S278" t="s">
        <v>521</v>
      </c>
      <c r="T278" t="s">
        <v>83</v>
      </c>
      <c r="U278" t="s"/>
      <c r="V278" t="s">
        <v>84</v>
      </c>
      <c r="W278" t="s">
        <v>99</v>
      </c>
      <c r="X278" t="s"/>
      <c r="Y278" t="s">
        <v>86</v>
      </c>
      <c r="Z278">
        <f>HYPERLINK("https://38.76.27.249/savepage/tk_1542207924786123_sr_1793.html","info")</f>
        <v/>
      </c>
      <c r="AA278" t="s"/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>
        <v>89</v>
      </c>
      <c r="AM278" t="s"/>
      <c r="AN278" t="s">
        <v>88</v>
      </c>
      <c r="AO278" t="s">
        <v>90</v>
      </c>
      <c r="AP278" t="n">
        <v>222</v>
      </c>
      <c r="AQ278" t="s">
        <v>91</v>
      </c>
      <c r="AR278" t="s">
        <v>92</v>
      </c>
      <c r="AS278" t="s"/>
      <c r="AT278" t="s">
        <v>93</v>
      </c>
      <c r="AU278" t="s"/>
      <c r="AV278" t="s"/>
      <c r="AW278" t="s"/>
      <c r="AX278" t="s"/>
      <c r="AY278" t="s"/>
      <c r="AZ278" t="s"/>
      <c r="BA278" t="s"/>
      <c r="BB278" t="n">
        <v>3651613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94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893</v>
      </c>
      <c r="F279" t="s"/>
      <c r="G279" t="s">
        <v>74</v>
      </c>
      <c r="H279" t="s">
        <v>75</v>
      </c>
      <c r="I279" t="s"/>
      <c r="J279" t="s">
        <v>76</v>
      </c>
      <c r="K279" t="n">
        <v>34.46</v>
      </c>
      <c r="L279" t="s">
        <v>77</v>
      </c>
      <c r="M279" t="s">
        <v>894</v>
      </c>
      <c r="N279" t="s">
        <v>131</v>
      </c>
      <c r="O279" t="s">
        <v>80</v>
      </c>
      <c r="P279" t="s">
        <v>893</v>
      </c>
      <c r="Q279" t="s"/>
      <c r="R279" t="s">
        <v>81</v>
      </c>
      <c r="S279" t="s">
        <v>895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HYPERLINK("https://38.76.27.249/savepage/tk_15422074839966059_sr_1793.html","info")</f>
        <v/>
      </c>
      <c r="AA279" t="s"/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>
        <v>89</v>
      </c>
      <c r="AM279" t="s"/>
      <c r="AN279" t="s">
        <v>133</v>
      </c>
      <c r="AO279" t="s">
        <v>896</v>
      </c>
      <c r="AP279" t="n">
        <v>145</v>
      </c>
      <c r="AQ279" t="s">
        <v>91</v>
      </c>
      <c r="AR279" t="s">
        <v>71</v>
      </c>
      <c r="AS279" t="s"/>
      <c r="AT279" t="s">
        <v>93</v>
      </c>
      <c r="AU279" t="s"/>
      <c r="AV279" t="s"/>
      <c r="AW279" t="s"/>
      <c r="AX279" t="s"/>
      <c r="AY279" t="s"/>
      <c r="AZ279" t="s"/>
      <c r="BA279" t="s"/>
      <c r="BB279" t="n">
        <v>568116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897</v>
      </c>
      <c r="F280" t="s"/>
      <c r="G280" t="s">
        <v>74</v>
      </c>
      <c r="H280" t="s">
        <v>75</v>
      </c>
      <c r="I280" t="s"/>
      <c r="J280" t="s">
        <v>76</v>
      </c>
      <c r="K280" t="n">
        <v>72.18000000000001</v>
      </c>
      <c r="L280" t="s">
        <v>77</v>
      </c>
      <c r="M280" t="s">
        <v>898</v>
      </c>
      <c r="N280" t="s">
        <v>213</v>
      </c>
      <c r="O280" t="s">
        <v>80</v>
      </c>
      <c r="P280" t="s">
        <v>897</v>
      </c>
      <c r="Q280" t="s"/>
      <c r="R280" t="s">
        <v>81</v>
      </c>
      <c r="S280" t="s">
        <v>899</v>
      </c>
      <c r="T280" t="s">
        <v>83</v>
      </c>
      <c r="U280" t="s"/>
      <c r="V280" t="s">
        <v>84</v>
      </c>
      <c r="W280" t="s">
        <v>99</v>
      </c>
      <c r="X280" t="s"/>
      <c r="Y280" t="s">
        <v>86</v>
      </c>
      <c r="Z280">
        <f>HYPERLINK("https://38.76.27.249/savepage/tk_15422097342022388_sr_1793.html","info")</f>
        <v/>
      </c>
      <c r="AA280" t="s"/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>
        <v>89</v>
      </c>
      <c r="AM280" t="s"/>
      <c r="AN280" t="s">
        <v>88</v>
      </c>
      <c r="AO280" t="s">
        <v>90</v>
      </c>
      <c r="AP280" t="n">
        <v>552</v>
      </c>
      <c r="AQ280" t="s">
        <v>91</v>
      </c>
      <c r="AR280" t="s">
        <v>210</v>
      </c>
      <c r="AS280" t="s"/>
      <c r="AT280" t="s">
        <v>93</v>
      </c>
      <c r="AU280" t="s"/>
      <c r="AV280" t="s"/>
      <c r="AW280" t="s"/>
      <c r="AX280" t="s"/>
      <c r="AY280" t="s"/>
      <c r="AZ280" t="s"/>
      <c r="BA280" t="s"/>
      <c r="BB280" t="n">
        <v>876954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900</v>
      </c>
      <c r="F281" t="s"/>
      <c r="G281" t="s">
        <v>74</v>
      </c>
      <c r="H281" t="s">
        <v>75</v>
      </c>
      <c r="I281" t="s"/>
      <c r="J281" t="s">
        <v>76</v>
      </c>
      <c r="K281" t="n">
        <v>28.89</v>
      </c>
      <c r="L281" t="s">
        <v>77</v>
      </c>
      <c r="M281" t="s">
        <v>901</v>
      </c>
      <c r="N281" t="s">
        <v>902</v>
      </c>
      <c r="O281" t="s">
        <v>80</v>
      </c>
      <c r="P281" t="s">
        <v>900</v>
      </c>
      <c r="Q281" t="s"/>
      <c r="R281" t="s">
        <v>81</v>
      </c>
      <c r="S281" t="s">
        <v>903</v>
      </c>
      <c r="T281" t="s">
        <v>83</v>
      </c>
      <c r="U281" t="s"/>
      <c r="V281" t="s">
        <v>84</v>
      </c>
      <c r="W281" t="s">
        <v>99</v>
      </c>
      <c r="X281" t="s"/>
      <c r="Y281" t="s">
        <v>86</v>
      </c>
      <c r="Z281">
        <f>HYPERLINK("https://38.76.27.249/savepage/tk_15422085475955784_sr_1793.html","info")</f>
        <v/>
      </c>
      <c r="AA281" t="s"/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>
        <v>89</v>
      </c>
      <c r="AM281" t="s"/>
      <c r="AN281" t="s">
        <v>88</v>
      </c>
      <c r="AO281" t="s">
        <v>90</v>
      </c>
      <c r="AP281" t="n">
        <v>334</v>
      </c>
      <c r="AQ281" t="s">
        <v>91</v>
      </c>
      <c r="AR281" t="s">
        <v>71</v>
      </c>
      <c r="AS281" t="s"/>
      <c r="AT281" t="s">
        <v>93</v>
      </c>
      <c r="AU281" t="s"/>
      <c r="AV281" t="s"/>
      <c r="AW281" t="s"/>
      <c r="AX281" t="s"/>
      <c r="AY281" t="s"/>
      <c r="AZ281" t="s"/>
      <c r="BA281" t="s"/>
      <c r="BB281" t="n">
        <v>2090151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904</v>
      </c>
      <c r="F282" t="s"/>
      <c r="G282" t="s">
        <v>74</v>
      </c>
      <c r="H282" t="s">
        <v>75</v>
      </c>
      <c r="I282" t="s"/>
      <c r="J282" t="s">
        <v>76</v>
      </c>
      <c r="K282" t="n">
        <v>26.76</v>
      </c>
      <c r="L282" t="s">
        <v>77</v>
      </c>
      <c r="M282" t="s">
        <v>905</v>
      </c>
      <c r="N282" t="s">
        <v>97</v>
      </c>
      <c r="O282" t="s">
        <v>80</v>
      </c>
      <c r="P282" t="s">
        <v>904</v>
      </c>
      <c r="Q282" t="s"/>
      <c r="R282" t="s">
        <v>81</v>
      </c>
      <c r="S282" t="s">
        <v>906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HYPERLINK("https://38.76.27.249/savepage/tk_15422099912640858_sr_1793.html","info")</f>
        <v/>
      </c>
      <c r="AA282" t="s"/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>
        <v>89</v>
      </c>
      <c r="AM282" t="s"/>
      <c r="AN282" t="s">
        <v>88</v>
      </c>
      <c r="AO282" t="s">
        <v>90</v>
      </c>
      <c r="AP282" t="n">
        <v>599</v>
      </c>
      <c r="AQ282" t="s">
        <v>91</v>
      </c>
      <c r="AR282" t="s">
        <v>92</v>
      </c>
      <c r="AS282" t="s"/>
      <c r="AT282" t="s">
        <v>93</v>
      </c>
      <c r="AU282" t="s"/>
      <c r="AV282" t="s"/>
      <c r="AW282" t="s"/>
      <c r="AX282" t="s"/>
      <c r="AY282" t="s"/>
      <c r="AZ282" t="s"/>
      <c r="BA282" t="s"/>
      <c r="BB282" t="n">
        <v>2723560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907</v>
      </c>
      <c r="F283" t="s"/>
      <c r="G283" t="s">
        <v>74</v>
      </c>
      <c r="H283" t="s">
        <v>75</v>
      </c>
      <c r="I283" t="s"/>
      <c r="J283" t="s">
        <v>76</v>
      </c>
      <c r="K283" t="n">
        <v>33.19</v>
      </c>
      <c r="L283" t="s">
        <v>77</v>
      </c>
      <c r="M283" t="s">
        <v>908</v>
      </c>
      <c r="N283" t="s">
        <v>131</v>
      </c>
      <c r="O283" t="s">
        <v>80</v>
      </c>
      <c r="P283" t="s">
        <v>907</v>
      </c>
      <c r="Q283" t="s"/>
      <c r="R283" t="s">
        <v>327</v>
      </c>
      <c r="S283" t="s">
        <v>909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HYPERLINK("https://38.76.27.249/savepage/tk_15422070749736145_sr_1793.html","info")</f>
        <v/>
      </c>
      <c r="AA283" t="s"/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>
        <v>89</v>
      </c>
      <c r="AM283" t="s"/>
      <c r="AN283" t="s">
        <v>133</v>
      </c>
      <c r="AO283" t="s">
        <v>324</v>
      </c>
      <c r="AP283" t="n">
        <v>75</v>
      </c>
      <c r="AQ283" t="s">
        <v>91</v>
      </c>
      <c r="AR283" t="s">
        <v>71</v>
      </c>
      <c r="AS283" t="s"/>
      <c r="AT283" t="s">
        <v>93</v>
      </c>
      <c r="AU283" t="s"/>
      <c r="AV283" t="s"/>
      <c r="AW283" t="s"/>
      <c r="AX283" t="s"/>
      <c r="AY283" t="s"/>
      <c r="AZ283" t="s"/>
      <c r="BA283" t="s"/>
      <c r="BB283" t="n">
        <v>532366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910</v>
      </c>
      <c r="F284" t="s"/>
      <c r="G284" t="s">
        <v>74</v>
      </c>
      <c r="H284" t="s">
        <v>75</v>
      </c>
      <c r="I284" t="s"/>
      <c r="J284" t="s">
        <v>76</v>
      </c>
      <c r="K284" t="n">
        <v>63.63</v>
      </c>
      <c r="L284" t="s">
        <v>77</v>
      </c>
      <c r="M284" t="s">
        <v>450</v>
      </c>
      <c r="N284" t="s">
        <v>911</v>
      </c>
      <c r="O284" t="s">
        <v>80</v>
      </c>
      <c r="P284" t="s">
        <v>910</v>
      </c>
      <c r="Q284" t="s"/>
      <c r="R284" t="s">
        <v>81</v>
      </c>
      <c r="S284" t="s">
        <v>452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HYPERLINK("https://38.76.27.249/savepage/tk_15422090130166497_sr_1793.html","info")</f>
        <v/>
      </c>
      <c r="AA284" t="s"/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>
        <v>89</v>
      </c>
      <c r="AM284" t="s"/>
      <c r="AN284" t="s">
        <v>88</v>
      </c>
      <c r="AO284" t="s">
        <v>90</v>
      </c>
      <c r="AP284" t="n">
        <v>421</v>
      </c>
      <c r="AQ284" t="s">
        <v>91</v>
      </c>
      <c r="AR284" t="s">
        <v>92</v>
      </c>
      <c r="AS284" t="s"/>
      <c r="AT284" t="s">
        <v>93</v>
      </c>
      <c r="AU284" t="s"/>
      <c r="AV284" t="s"/>
      <c r="AW284" t="s"/>
      <c r="AX284" t="s"/>
      <c r="AY284" t="s"/>
      <c r="AZ284" t="s"/>
      <c r="BA284" t="s"/>
      <c r="BB284" t="n">
        <v>860689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912</v>
      </c>
      <c r="F285" t="s"/>
      <c r="G285" t="s">
        <v>74</v>
      </c>
      <c r="H285" t="s">
        <v>75</v>
      </c>
      <c r="I285" t="s"/>
      <c r="J285" t="s">
        <v>76</v>
      </c>
      <c r="K285" t="n">
        <v>26.27</v>
      </c>
      <c r="L285" t="s">
        <v>77</v>
      </c>
      <c r="M285" t="s">
        <v>198</v>
      </c>
      <c r="N285" t="s">
        <v>157</v>
      </c>
      <c r="O285" t="s">
        <v>80</v>
      </c>
      <c r="P285" t="s">
        <v>912</v>
      </c>
      <c r="Q285" t="s"/>
      <c r="R285" t="s">
        <v>81</v>
      </c>
      <c r="S285" t="s">
        <v>913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HYPERLINK("https://38.76.27.249/savepage/tk_15422080996554375_sr_1793.html","info")</f>
        <v/>
      </c>
      <c r="AA285" t="s"/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>
        <v>89</v>
      </c>
      <c r="AM285" t="s"/>
      <c r="AN285" t="s">
        <v>88</v>
      </c>
      <c r="AO285" t="s">
        <v>90</v>
      </c>
      <c r="AP285" t="n">
        <v>253</v>
      </c>
      <c r="AQ285" t="s">
        <v>91</v>
      </c>
      <c r="AR285" t="s">
        <v>92</v>
      </c>
      <c r="AS285" t="s"/>
      <c r="AT285" t="s">
        <v>93</v>
      </c>
      <c r="AU285" t="s"/>
      <c r="AV285" t="s"/>
      <c r="AW285" t="s"/>
      <c r="AX285" t="s"/>
      <c r="AY285" t="s"/>
      <c r="AZ285" t="s"/>
      <c r="BA285" t="s"/>
      <c r="BB285" t="n">
        <v>5835918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912</v>
      </c>
      <c r="F286" t="s"/>
      <c r="G286" t="s">
        <v>74</v>
      </c>
      <c r="H286" t="s">
        <v>75</v>
      </c>
      <c r="I286" t="s"/>
      <c r="J286" t="s">
        <v>76</v>
      </c>
      <c r="K286" t="n">
        <v>27.83</v>
      </c>
      <c r="L286" t="s">
        <v>77</v>
      </c>
      <c r="M286" t="s">
        <v>914</v>
      </c>
      <c r="N286" t="s">
        <v>157</v>
      </c>
      <c r="O286" t="s">
        <v>80</v>
      </c>
      <c r="P286" t="s">
        <v>912</v>
      </c>
      <c r="Q286" t="s"/>
      <c r="R286" t="s">
        <v>81</v>
      </c>
      <c r="S286" t="s">
        <v>915</v>
      </c>
      <c r="T286" t="s">
        <v>83</v>
      </c>
      <c r="U286" t="s"/>
      <c r="V286" t="s">
        <v>84</v>
      </c>
      <c r="W286" t="s">
        <v>99</v>
      </c>
      <c r="X286" t="s"/>
      <c r="Y286" t="s">
        <v>86</v>
      </c>
      <c r="Z286">
        <f>HYPERLINK("https://38.76.27.249/savepage/tk_15422080996554375_sr_1793.html","info")</f>
        <v/>
      </c>
      <c r="AA286" t="s"/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>
        <v>89</v>
      </c>
      <c r="AM286" t="s"/>
      <c r="AN286" t="s">
        <v>88</v>
      </c>
      <c r="AO286" t="s">
        <v>90</v>
      </c>
      <c r="AP286" t="n">
        <v>253</v>
      </c>
      <c r="AQ286" t="s">
        <v>91</v>
      </c>
      <c r="AR286" t="s">
        <v>92</v>
      </c>
      <c r="AS286" t="s"/>
      <c r="AT286" t="s">
        <v>93</v>
      </c>
      <c r="AU286" t="s"/>
      <c r="AV286" t="s"/>
      <c r="AW286" t="s"/>
      <c r="AX286" t="s"/>
      <c r="AY286" t="s"/>
      <c r="AZ286" t="s"/>
      <c r="BA286" t="s"/>
      <c r="BB286" t="n">
        <v>5835918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916</v>
      </c>
      <c r="F287" t="s"/>
      <c r="G287" t="s">
        <v>74</v>
      </c>
      <c r="H287" t="s">
        <v>75</v>
      </c>
      <c r="I287" t="s"/>
      <c r="J287" t="s">
        <v>76</v>
      </c>
      <c r="K287" t="n">
        <v>115.55</v>
      </c>
      <c r="L287" t="s">
        <v>77</v>
      </c>
      <c r="M287" t="s">
        <v>917</v>
      </c>
      <c r="N287" t="s">
        <v>918</v>
      </c>
      <c r="O287" t="s">
        <v>80</v>
      </c>
      <c r="P287" t="s">
        <v>916</v>
      </c>
      <c r="Q287" t="s"/>
      <c r="R287" t="s">
        <v>81</v>
      </c>
      <c r="S287" t="s">
        <v>919</v>
      </c>
      <c r="T287" t="s">
        <v>83</v>
      </c>
      <c r="U287" t="s"/>
      <c r="V287" t="s">
        <v>84</v>
      </c>
      <c r="W287" t="s">
        <v>99</v>
      </c>
      <c r="X287" t="s"/>
      <c r="Y287" t="s">
        <v>86</v>
      </c>
      <c r="Z287">
        <f>HYPERLINK("https://38.76.27.249/savepage/tk_15422067537027915_sr_1793.html","info")</f>
        <v/>
      </c>
      <c r="AA287" t="s"/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>
        <v>89</v>
      </c>
      <c r="AM287" t="s"/>
      <c r="AN287" t="s">
        <v>88</v>
      </c>
      <c r="AO287" t="s">
        <v>90</v>
      </c>
      <c r="AP287" t="n">
        <v>22</v>
      </c>
      <c r="AQ287" t="s">
        <v>91</v>
      </c>
      <c r="AR287" t="s">
        <v>210</v>
      </c>
      <c r="AS287" t="s"/>
      <c r="AT287" t="s">
        <v>93</v>
      </c>
      <c r="AU287" t="s"/>
      <c r="AV287" t="s"/>
      <c r="AW287" t="s"/>
      <c r="AX287" t="s"/>
      <c r="AY287" t="s"/>
      <c r="AZ287" t="s"/>
      <c r="BA287" t="s"/>
      <c r="BB287" t="n">
        <v>298970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920</v>
      </c>
      <c r="F288" t="s"/>
      <c r="G288" t="s">
        <v>74</v>
      </c>
      <c r="H288" t="s">
        <v>75</v>
      </c>
      <c r="I288" t="s"/>
      <c r="J288" t="s">
        <v>76</v>
      </c>
      <c r="K288" t="n">
        <v>36.49</v>
      </c>
      <c r="L288" t="s">
        <v>77</v>
      </c>
      <c r="M288" t="s">
        <v>109</v>
      </c>
      <c r="N288" t="s">
        <v>394</v>
      </c>
      <c r="O288" t="s">
        <v>80</v>
      </c>
      <c r="P288" t="s">
        <v>920</v>
      </c>
      <c r="Q288" t="s"/>
      <c r="R288" t="s">
        <v>81</v>
      </c>
      <c r="S288" t="s">
        <v>921</v>
      </c>
      <c r="T288" t="s">
        <v>83</v>
      </c>
      <c r="U288" t="s"/>
      <c r="V288" t="s">
        <v>84</v>
      </c>
      <c r="W288" t="s">
        <v>99</v>
      </c>
      <c r="X288" t="s"/>
      <c r="Y288" t="s">
        <v>86</v>
      </c>
      <c r="Z288">
        <f>HYPERLINK("https://38.76.27.249/savepage/tk_15422088088574982_sr_1793.html","info")</f>
        <v/>
      </c>
      <c r="AA288" t="s"/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>
        <v>89</v>
      </c>
      <c r="AM288" t="s"/>
      <c r="AN288" t="s">
        <v>88</v>
      </c>
      <c r="AO288" t="s">
        <v>90</v>
      </c>
      <c r="AP288" t="n">
        <v>381</v>
      </c>
      <c r="AQ288" t="s">
        <v>91</v>
      </c>
      <c r="AR288" t="s">
        <v>92</v>
      </c>
      <c r="AS288" t="s"/>
      <c r="AT288" t="s">
        <v>93</v>
      </c>
      <c r="AU288" t="s"/>
      <c r="AV288" t="s"/>
      <c r="AW288" t="s"/>
      <c r="AX288" t="s"/>
      <c r="AY288" t="s"/>
      <c r="AZ288" t="s"/>
      <c r="BA288" t="s"/>
      <c r="BB288" t="n">
        <v>5041520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922</v>
      </c>
      <c r="F289" t="s"/>
      <c r="G289" t="s">
        <v>74</v>
      </c>
      <c r="H289" t="s">
        <v>75</v>
      </c>
      <c r="I289" t="s"/>
      <c r="J289" t="s">
        <v>76</v>
      </c>
      <c r="K289" t="n">
        <v>37.42</v>
      </c>
      <c r="L289" t="s">
        <v>77</v>
      </c>
      <c r="M289" t="s">
        <v>839</v>
      </c>
      <c r="N289" t="s">
        <v>102</v>
      </c>
      <c r="O289" t="s">
        <v>80</v>
      </c>
      <c r="P289" t="s">
        <v>922</v>
      </c>
      <c r="Q289" t="s"/>
      <c r="R289" t="s">
        <v>81</v>
      </c>
      <c r="S289" t="s">
        <v>923</v>
      </c>
      <c r="T289" t="s">
        <v>83</v>
      </c>
      <c r="U289" t="s"/>
      <c r="V289" t="s">
        <v>84</v>
      </c>
      <c r="W289" t="s">
        <v>99</v>
      </c>
      <c r="X289" t="s"/>
      <c r="Y289" t="s">
        <v>86</v>
      </c>
      <c r="Z289">
        <f>HYPERLINK("https://38.76.27.249/savepage/tk_15422091819439144_sr_1793.html","info")</f>
        <v/>
      </c>
      <c r="AA289" t="s"/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>
        <v>89</v>
      </c>
      <c r="AM289" t="s"/>
      <c r="AN289" t="s">
        <v>88</v>
      </c>
      <c r="AO289" t="s">
        <v>90</v>
      </c>
      <c r="AP289" t="n">
        <v>453</v>
      </c>
      <c r="AQ289" t="s">
        <v>91</v>
      </c>
      <c r="AR289" t="s">
        <v>92</v>
      </c>
      <c r="AS289" t="s"/>
      <c r="AT289" t="s">
        <v>93</v>
      </c>
      <c r="AU289" t="s"/>
      <c r="AV289" t="s"/>
      <c r="AW289" t="s"/>
      <c r="AX289" t="s"/>
      <c r="AY289" t="s"/>
      <c r="AZ289" t="s"/>
      <c r="BA289" t="s"/>
      <c r="BB289" t="n">
        <v>2434359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924</v>
      </c>
      <c r="F290" t="s"/>
      <c r="G290" t="s">
        <v>74</v>
      </c>
      <c r="H290" t="s">
        <v>75</v>
      </c>
      <c r="I290" t="s"/>
      <c r="J290" t="s">
        <v>76</v>
      </c>
      <c r="K290" t="n">
        <v>31.82</v>
      </c>
      <c r="L290" t="s">
        <v>77</v>
      </c>
      <c r="M290" t="s">
        <v>334</v>
      </c>
      <c r="N290" t="s">
        <v>199</v>
      </c>
      <c r="O290" t="s">
        <v>80</v>
      </c>
      <c r="P290" t="s">
        <v>924</v>
      </c>
      <c r="Q290" t="s"/>
      <c r="R290" t="s">
        <v>81</v>
      </c>
      <c r="S290" t="s">
        <v>440</v>
      </c>
      <c r="T290" t="s">
        <v>83</v>
      </c>
      <c r="U290" t="s"/>
      <c r="V290" t="s">
        <v>84</v>
      </c>
      <c r="W290" t="s">
        <v>99</v>
      </c>
      <c r="X290" t="s"/>
      <c r="Y290" t="s">
        <v>86</v>
      </c>
      <c r="Z290">
        <f>HYPERLINK("https://38.76.27.249/savepage/tk_15422086555681195_sr_1793.html","info")</f>
        <v/>
      </c>
      <c r="AA290" t="s"/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>
        <v>89</v>
      </c>
      <c r="AM290" t="s"/>
      <c r="AN290" t="s">
        <v>88</v>
      </c>
      <c r="AO290" t="s">
        <v>90</v>
      </c>
      <c r="AP290" t="n">
        <v>354</v>
      </c>
      <c r="AQ290" t="s">
        <v>91</v>
      </c>
      <c r="AR290" t="s">
        <v>92</v>
      </c>
      <c r="AS290" t="s"/>
      <c r="AT290" t="s">
        <v>93</v>
      </c>
      <c r="AU290" t="s"/>
      <c r="AV290" t="s"/>
      <c r="AW290" t="s"/>
      <c r="AX290" t="s"/>
      <c r="AY290" t="s"/>
      <c r="AZ290" t="s"/>
      <c r="BA290" t="s"/>
      <c r="BB290" t="n">
        <v>1066826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925</v>
      </c>
      <c r="F291" t="s"/>
      <c r="G291" t="s">
        <v>74</v>
      </c>
      <c r="H291" t="s">
        <v>75</v>
      </c>
      <c r="I291" t="s"/>
      <c r="J291" t="s">
        <v>76</v>
      </c>
      <c r="K291" t="n">
        <v>23.75</v>
      </c>
      <c r="L291" t="s">
        <v>77</v>
      </c>
      <c r="M291" t="s">
        <v>926</v>
      </c>
      <c r="N291" t="s">
        <v>124</v>
      </c>
      <c r="O291" t="s">
        <v>80</v>
      </c>
      <c r="P291" t="s">
        <v>925</v>
      </c>
      <c r="Q291" t="s"/>
      <c r="R291" t="s">
        <v>81</v>
      </c>
      <c r="S291" t="s">
        <v>927</v>
      </c>
      <c r="T291" t="s">
        <v>83</v>
      </c>
      <c r="U291" t="s"/>
      <c r="V291" t="s">
        <v>84</v>
      </c>
      <c r="W291" t="s">
        <v>99</v>
      </c>
      <c r="X291" t="s"/>
      <c r="Y291" t="s">
        <v>86</v>
      </c>
      <c r="Z291">
        <f>HYPERLINK("https://38.76.27.249/savepage/tk_1542208584279323_sr_1793.html","info")</f>
        <v/>
      </c>
      <c r="AA291" t="s"/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>
        <v>89</v>
      </c>
      <c r="AM291" t="s"/>
      <c r="AN291" t="s">
        <v>88</v>
      </c>
      <c r="AO291" t="s">
        <v>90</v>
      </c>
      <c r="AP291" t="n">
        <v>340</v>
      </c>
      <c r="AQ291" t="s">
        <v>91</v>
      </c>
      <c r="AR291" t="s">
        <v>92</v>
      </c>
      <c r="AS291" t="s"/>
      <c r="AT291" t="s">
        <v>93</v>
      </c>
      <c r="AU291" t="s"/>
      <c r="AV291" t="s"/>
      <c r="AW291" t="s"/>
      <c r="AX291" t="s"/>
      <c r="AY291" t="s"/>
      <c r="AZ291" t="s"/>
      <c r="BA291" t="s"/>
      <c r="BB291" t="n">
        <v>5041384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928</v>
      </c>
      <c r="F292" t="s"/>
      <c r="G292" t="s">
        <v>74</v>
      </c>
      <c r="H292" t="s">
        <v>75</v>
      </c>
      <c r="I292" t="s"/>
      <c r="J292" t="s">
        <v>76</v>
      </c>
      <c r="K292" t="n">
        <v>22.27</v>
      </c>
      <c r="L292" t="s">
        <v>77</v>
      </c>
      <c r="M292" t="s">
        <v>929</v>
      </c>
      <c r="N292" t="s">
        <v>97</v>
      </c>
      <c r="O292" t="s">
        <v>80</v>
      </c>
      <c r="P292" t="s">
        <v>928</v>
      </c>
      <c r="Q292" t="s"/>
      <c r="R292" t="s">
        <v>81</v>
      </c>
      <c r="S292" t="s">
        <v>730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HYPERLINK("https://38.76.27.249/savepage/tk_15422097987647517_sr_1793.html","info")</f>
        <v/>
      </c>
      <c r="AA292" t="s"/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>
        <v>89</v>
      </c>
      <c r="AM292" t="s"/>
      <c r="AN292" t="s">
        <v>88</v>
      </c>
      <c r="AO292" t="s">
        <v>90</v>
      </c>
      <c r="AP292" t="n">
        <v>564</v>
      </c>
      <c r="AQ292" t="s">
        <v>91</v>
      </c>
      <c r="AR292" t="s">
        <v>92</v>
      </c>
      <c r="AS292" t="s"/>
      <c r="AT292" t="s">
        <v>93</v>
      </c>
      <c r="AU292" t="s"/>
      <c r="AV292" t="s"/>
      <c r="AW292" t="s"/>
      <c r="AX292" t="s"/>
      <c r="AY292" t="s"/>
      <c r="AZ292" t="s"/>
      <c r="BA292" t="s"/>
      <c r="BB292" t="n">
        <v>3592297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930</v>
      </c>
      <c r="F293" t="s"/>
      <c r="G293" t="s">
        <v>74</v>
      </c>
      <c r="H293" t="s">
        <v>75</v>
      </c>
      <c r="I293" t="s"/>
      <c r="J293" t="s">
        <v>76</v>
      </c>
      <c r="K293" t="n">
        <v>112.63</v>
      </c>
      <c r="L293" t="s">
        <v>77</v>
      </c>
      <c r="M293" t="s">
        <v>931</v>
      </c>
      <c r="N293" t="s">
        <v>932</v>
      </c>
      <c r="O293" t="s">
        <v>80</v>
      </c>
      <c r="P293" t="s">
        <v>930</v>
      </c>
      <c r="Q293" t="s"/>
      <c r="R293" t="s">
        <v>81</v>
      </c>
      <c r="S293" t="s">
        <v>933</v>
      </c>
      <c r="T293" t="s">
        <v>83</v>
      </c>
      <c r="U293" t="s"/>
      <c r="V293" t="s">
        <v>84</v>
      </c>
      <c r="W293" t="s">
        <v>85</v>
      </c>
      <c r="X293" t="s"/>
      <c r="Y293" t="s">
        <v>86</v>
      </c>
      <c r="Z293">
        <f>HYPERLINK("https://38.76.27.249/savepage/tk_15422071714074705_sr_1793.html","info")</f>
        <v/>
      </c>
      <c r="AA293" t="s"/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>
        <v>89</v>
      </c>
      <c r="AM293" t="s"/>
      <c r="AN293" t="s">
        <v>88</v>
      </c>
      <c r="AO293" t="s">
        <v>90</v>
      </c>
      <c r="AP293" t="n">
        <v>88</v>
      </c>
      <c r="AQ293" t="s">
        <v>91</v>
      </c>
      <c r="AR293" t="s">
        <v>92</v>
      </c>
      <c r="AS293" t="s"/>
      <c r="AT293" t="s">
        <v>93</v>
      </c>
      <c r="AU293" t="s"/>
      <c r="AV293" t="s"/>
      <c r="AW293" t="s"/>
      <c r="AX293" t="s"/>
      <c r="AY293" t="s"/>
      <c r="AZ293" t="s"/>
      <c r="BA293" t="s"/>
      <c r="BB293" t="n">
        <v>305200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930</v>
      </c>
      <c r="F294" t="s"/>
      <c r="G294" t="s">
        <v>74</v>
      </c>
      <c r="H294" t="s">
        <v>75</v>
      </c>
      <c r="I294" t="s"/>
      <c r="J294" t="s">
        <v>76</v>
      </c>
      <c r="K294" t="n">
        <v>114.54</v>
      </c>
      <c r="L294" t="s">
        <v>77</v>
      </c>
      <c r="M294" t="s">
        <v>934</v>
      </c>
      <c r="N294" t="s">
        <v>932</v>
      </c>
      <c r="O294" t="s">
        <v>80</v>
      </c>
      <c r="P294" t="s">
        <v>930</v>
      </c>
      <c r="Q294" t="s"/>
      <c r="R294" t="s">
        <v>81</v>
      </c>
      <c r="S294" t="s">
        <v>935</v>
      </c>
      <c r="T294" t="s">
        <v>83</v>
      </c>
      <c r="U294" t="s"/>
      <c r="V294" t="s">
        <v>84</v>
      </c>
      <c r="W294" t="s">
        <v>99</v>
      </c>
      <c r="X294" t="s"/>
      <c r="Y294" t="s">
        <v>86</v>
      </c>
      <c r="Z294">
        <f>HYPERLINK("https://38.76.27.249/savepage/tk_15422071714074705_sr_1793.html","info")</f>
        <v/>
      </c>
      <c r="AA294" t="s"/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>
        <v>89</v>
      </c>
      <c r="AM294" t="s"/>
      <c r="AN294" t="s">
        <v>88</v>
      </c>
      <c r="AO294" t="s">
        <v>90</v>
      </c>
      <c r="AP294" t="n">
        <v>88</v>
      </c>
      <c r="AQ294" t="s">
        <v>91</v>
      </c>
      <c r="AR294" t="s">
        <v>92</v>
      </c>
      <c r="AS294" t="s"/>
      <c r="AT294" t="s">
        <v>93</v>
      </c>
      <c r="AU294" t="s"/>
      <c r="AV294" t="s"/>
      <c r="AW294" t="s"/>
      <c r="AX294" t="s"/>
      <c r="AY294" t="s"/>
      <c r="AZ294" t="s"/>
      <c r="BA294" t="s"/>
      <c r="BB294" t="n">
        <v>305200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930</v>
      </c>
      <c r="F295" t="s"/>
      <c r="G295" t="s">
        <v>74</v>
      </c>
      <c r="H295" t="s">
        <v>75</v>
      </c>
      <c r="I295" t="s"/>
      <c r="J295" t="s">
        <v>76</v>
      </c>
      <c r="K295" t="n">
        <v>131.72</v>
      </c>
      <c r="L295" t="s">
        <v>77</v>
      </c>
      <c r="M295" t="s">
        <v>936</v>
      </c>
      <c r="N295" t="s">
        <v>932</v>
      </c>
      <c r="O295" t="s">
        <v>80</v>
      </c>
      <c r="P295" t="s">
        <v>930</v>
      </c>
      <c r="Q295" t="s"/>
      <c r="R295" t="s">
        <v>81</v>
      </c>
      <c r="S295" t="s">
        <v>937</v>
      </c>
      <c r="T295" t="s">
        <v>83</v>
      </c>
      <c r="U295" t="s"/>
      <c r="V295" t="s">
        <v>84</v>
      </c>
      <c r="W295" t="s">
        <v>99</v>
      </c>
      <c r="X295" t="s"/>
      <c r="Y295" t="s">
        <v>86</v>
      </c>
      <c r="Z295">
        <f>HYPERLINK("https://38.76.27.249/savepage/tk_15422071714074705_sr_1793.html","info")</f>
        <v/>
      </c>
      <c r="AA295" t="s"/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>
        <v>89</v>
      </c>
      <c r="AM295" t="s"/>
      <c r="AN295" t="s">
        <v>88</v>
      </c>
      <c r="AO295" t="s">
        <v>90</v>
      </c>
      <c r="AP295" t="n">
        <v>88</v>
      </c>
      <c r="AQ295" t="s">
        <v>91</v>
      </c>
      <c r="AR295" t="s">
        <v>92</v>
      </c>
      <c r="AS295" t="s"/>
      <c r="AT295" t="s">
        <v>93</v>
      </c>
      <c r="AU295" t="s"/>
      <c r="AV295" t="s"/>
      <c r="AW295" t="s"/>
      <c r="AX295" t="s"/>
      <c r="AY295" t="s"/>
      <c r="AZ295" t="s"/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930</v>
      </c>
      <c r="F296" t="s"/>
      <c r="G296" t="s">
        <v>74</v>
      </c>
      <c r="H296" t="s">
        <v>75</v>
      </c>
      <c r="I296" t="s"/>
      <c r="J296" t="s">
        <v>76</v>
      </c>
      <c r="K296" t="n">
        <v>138.05</v>
      </c>
      <c r="L296" t="s">
        <v>77</v>
      </c>
      <c r="M296" t="s">
        <v>656</v>
      </c>
      <c r="N296" t="s">
        <v>932</v>
      </c>
      <c r="O296" t="s">
        <v>80</v>
      </c>
      <c r="P296" t="s">
        <v>930</v>
      </c>
      <c r="Q296" t="s"/>
      <c r="R296" t="s">
        <v>81</v>
      </c>
      <c r="S296" t="s">
        <v>938</v>
      </c>
      <c r="T296" t="s">
        <v>83</v>
      </c>
      <c r="U296" t="s"/>
      <c r="V296" t="s">
        <v>84</v>
      </c>
      <c r="W296" t="s">
        <v>99</v>
      </c>
      <c r="X296" t="s"/>
      <c r="Y296" t="s">
        <v>86</v>
      </c>
      <c r="Z296">
        <f>HYPERLINK("https://38.76.27.249/savepage/tk_15422071714074705_sr_1793.html","info")</f>
        <v/>
      </c>
      <c r="AA296" t="s"/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>
        <v>89</v>
      </c>
      <c r="AM296" t="s"/>
      <c r="AN296" t="s">
        <v>88</v>
      </c>
      <c r="AO296" t="s">
        <v>90</v>
      </c>
      <c r="AP296" t="n">
        <v>88</v>
      </c>
      <c r="AQ296" t="s">
        <v>91</v>
      </c>
      <c r="AR296" t="s">
        <v>71</v>
      </c>
      <c r="AS296" t="s"/>
      <c r="AT296" t="s">
        <v>93</v>
      </c>
      <c r="AU296" t="s"/>
      <c r="AV296" t="s"/>
      <c r="AW296" t="s"/>
      <c r="AX296" t="s"/>
      <c r="AY296" t="s"/>
      <c r="AZ296" t="s"/>
      <c r="BA296" t="s"/>
      <c r="BB296" t="n">
        <v>305200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939</v>
      </c>
      <c r="F297" t="s"/>
      <c r="G297" t="s">
        <v>74</v>
      </c>
      <c r="H297" t="s">
        <v>75</v>
      </c>
      <c r="I297" t="s"/>
      <c r="J297" t="s">
        <v>76</v>
      </c>
      <c r="K297" t="n">
        <v>21.73</v>
      </c>
      <c r="L297" t="s">
        <v>77</v>
      </c>
      <c r="M297" t="s">
        <v>940</v>
      </c>
      <c r="N297" t="s">
        <v>131</v>
      </c>
      <c r="O297" t="s">
        <v>80</v>
      </c>
      <c r="P297" t="s">
        <v>939</v>
      </c>
      <c r="Q297" t="s"/>
      <c r="R297" t="s">
        <v>81</v>
      </c>
      <c r="S297" t="s">
        <v>742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HYPERLINK("https://38.76.27.249/savepage/tk_15422087586726298_sr_1793.html","info")</f>
        <v/>
      </c>
      <c r="AA297" t="s"/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>
        <v>89</v>
      </c>
      <c r="AM297" t="s"/>
      <c r="AN297" t="s">
        <v>88</v>
      </c>
      <c r="AO297" t="s">
        <v>90</v>
      </c>
      <c r="AP297" t="n">
        <v>371</v>
      </c>
      <c r="AQ297" t="s">
        <v>91</v>
      </c>
      <c r="AR297" t="s">
        <v>92</v>
      </c>
      <c r="AS297" t="s"/>
      <c r="AT297" t="s">
        <v>93</v>
      </c>
      <c r="AU297" t="s"/>
      <c r="AV297" t="s"/>
      <c r="AW297" t="s"/>
      <c r="AX297" t="s"/>
      <c r="AY297" t="s"/>
      <c r="AZ297" t="s"/>
      <c r="BA297" t="s"/>
      <c r="BB297" t="n">
        <v>711605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939</v>
      </c>
      <c r="F298" t="s"/>
      <c r="G298" t="s">
        <v>74</v>
      </c>
      <c r="H298" t="s">
        <v>75</v>
      </c>
      <c r="I298" t="s"/>
      <c r="J298" t="s">
        <v>76</v>
      </c>
      <c r="K298" t="n">
        <v>23.02</v>
      </c>
      <c r="L298" t="s">
        <v>77</v>
      </c>
      <c r="M298" t="s">
        <v>941</v>
      </c>
      <c r="N298" t="s">
        <v>131</v>
      </c>
      <c r="O298" t="s">
        <v>80</v>
      </c>
      <c r="P298" t="s">
        <v>939</v>
      </c>
      <c r="Q298" t="s"/>
      <c r="R298" t="s">
        <v>81</v>
      </c>
      <c r="S298" t="s">
        <v>942</v>
      </c>
      <c r="T298" t="s">
        <v>83</v>
      </c>
      <c r="U298" t="s"/>
      <c r="V298" t="s">
        <v>84</v>
      </c>
      <c r="W298" t="s">
        <v>99</v>
      </c>
      <c r="X298" t="s"/>
      <c r="Y298" t="s">
        <v>86</v>
      </c>
      <c r="Z298">
        <f>HYPERLINK("https://38.76.27.249/savepage/tk_15422087586726298_sr_1793.html","info")</f>
        <v/>
      </c>
      <c r="AA298" t="s"/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>
        <v>89</v>
      </c>
      <c r="AM298" t="s"/>
      <c r="AN298" t="s">
        <v>88</v>
      </c>
      <c r="AO298" t="s">
        <v>90</v>
      </c>
      <c r="AP298" t="n">
        <v>371</v>
      </c>
      <c r="AQ298" t="s">
        <v>91</v>
      </c>
      <c r="AR298" t="s">
        <v>92</v>
      </c>
      <c r="AS298" t="s"/>
      <c r="AT298" t="s">
        <v>93</v>
      </c>
      <c r="AU298" t="s"/>
      <c r="AV298" t="s"/>
      <c r="AW298" t="s"/>
      <c r="AX298" t="s"/>
      <c r="AY298" t="s"/>
      <c r="AZ298" t="s"/>
      <c r="BA298" t="s"/>
      <c r="BB298" t="n">
        <v>711605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939</v>
      </c>
      <c r="F299" t="s"/>
      <c r="G299" t="s">
        <v>74</v>
      </c>
      <c r="H299" t="s">
        <v>75</v>
      </c>
      <c r="I299" t="s"/>
      <c r="J299" t="s">
        <v>76</v>
      </c>
      <c r="K299" t="n">
        <v>36.43</v>
      </c>
      <c r="L299" t="s">
        <v>77</v>
      </c>
      <c r="M299" t="s">
        <v>943</v>
      </c>
      <c r="N299" t="s">
        <v>131</v>
      </c>
      <c r="O299" t="s">
        <v>80</v>
      </c>
      <c r="P299" t="s">
        <v>939</v>
      </c>
      <c r="Q299" t="s"/>
      <c r="R299" t="s">
        <v>81</v>
      </c>
      <c r="S299" t="s">
        <v>944</v>
      </c>
      <c r="T299" t="s">
        <v>83</v>
      </c>
      <c r="U299" t="s"/>
      <c r="V299" t="s">
        <v>84</v>
      </c>
      <c r="W299" t="s">
        <v>99</v>
      </c>
      <c r="X299" t="s"/>
      <c r="Y299" t="s">
        <v>86</v>
      </c>
      <c r="Z299">
        <f>HYPERLINK("https://38.76.27.249/savepage/tk_15422087586726298_sr_1793.html","info")</f>
        <v/>
      </c>
      <c r="AA299" t="s"/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>
        <v>89</v>
      </c>
      <c r="AM299" t="s"/>
      <c r="AN299" t="s">
        <v>88</v>
      </c>
      <c r="AO299" t="s">
        <v>90</v>
      </c>
      <c r="AP299" t="n">
        <v>371</v>
      </c>
      <c r="AQ299" t="s">
        <v>91</v>
      </c>
      <c r="AR299" t="s">
        <v>210</v>
      </c>
      <c r="AS299" t="s"/>
      <c r="AT299" t="s">
        <v>93</v>
      </c>
      <c r="AU299" t="s"/>
      <c r="AV299" t="s"/>
      <c r="AW299" t="s"/>
      <c r="AX299" t="s"/>
      <c r="AY299" t="s"/>
      <c r="AZ299" t="s"/>
      <c r="BA299" t="s"/>
      <c r="BB299" t="n">
        <v>711605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945</v>
      </c>
      <c r="F300" t="s"/>
      <c r="G300" t="s">
        <v>74</v>
      </c>
      <c r="H300" t="s">
        <v>75</v>
      </c>
      <c r="I300" t="s"/>
      <c r="J300" t="s">
        <v>76</v>
      </c>
      <c r="K300" t="n">
        <v>92.59</v>
      </c>
      <c r="L300" t="s">
        <v>77</v>
      </c>
      <c r="M300" t="s">
        <v>946</v>
      </c>
      <c r="N300" t="s">
        <v>97</v>
      </c>
      <c r="O300" t="s">
        <v>80</v>
      </c>
      <c r="P300" t="s">
        <v>945</v>
      </c>
      <c r="Q300" t="s"/>
      <c r="R300" t="s">
        <v>81</v>
      </c>
      <c r="S300" t="s">
        <v>947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HYPERLINK("https://38.76.27.249/savepage/tk_1542208935919054_sr_1793.html","info")</f>
        <v/>
      </c>
      <c r="AA300" t="s"/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>
        <v>89</v>
      </c>
      <c r="AM300" t="s"/>
      <c r="AN300" t="s">
        <v>88</v>
      </c>
      <c r="AO300" t="s">
        <v>90</v>
      </c>
      <c r="AP300" t="n">
        <v>406</v>
      </c>
      <c r="AQ300" t="s">
        <v>91</v>
      </c>
      <c r="AR300" t="s">
        <v>92</v>
      </c>
      <c r="AS300" t="s"/>
      <c r="AT300" t="s">
        <v>93</v>
      </c>
      <c r="AU300" t="s"/>
      <c r="AV300" t="s"/>
      <c r="AW300" t="s"/>
      <c r="AX300" t="s"/>
      <c r="AY300" t="s"/>
      <c r="AZ300" t="s"/>
      <c r="BA300" t="s"/>
      <c r="BB300" t="n">
        <v>4213974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948</v>
      </c>
      <c r="F301" t="s"/>
      <c r="G301" t="s">
        <v>74</v>
      </c>
      <c r="H301" t="s">
        <v>75</v>
      </c>
      <c r="I301" t="s"/>
      <c r="J301" t="s">
        <v>76</v>
      </c>
      <c r="K301" t="n">
        <v>31.26</v>
      </c>
      <c r="L301" t="s">
        <v>77</v>
      </c>
      <c r="M301" t="s">
        <v>949</v>
      </c>
      <c r="N301" t="s">
        <v>124</v>
      </c>
      <c r="O301" t="s">
        <v>80</v>
      </c>
      <c r="P301" t="s">
        <v>948</v>
      </c>
      <c r="Q301" t="s"/>
      <c r="R301" t="s">
        <v>81</v>
      </c>
      <c r="S301" t="s">
        <v>950</v>
      </c>
      <c r="T301" t="s">
        <v>83</v>
      </c>
      <c r="U301" t="s"/>
      <c r="V301" t="s">
        <v>84</v>
      </c>
      <c r="W301" t="s">
        <v>99</v>
      </c>
      <c r="X301" t="s"/>
      <c r="Y301" t="s">
        <v>86</v>
      </c>
      <c r="Z301">
        <f>HYPERLINK("https://38.76.27.249/savepage/tk_15422080856967916_sr_1793.html","info")</f>
        <v/>
      </c>
      <c r="AA301" t="s"/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>
        <v>89</v>
      </c>
      <c r="AM301" t="s"/>
      <c r="AN301" t="s">
        <v>133</v>
      </c>
      <c r="AO301" t="s">
        <v>951</v>
      </c>
      <c r="AP301" t="n">
        <v>250</v>
      </c>
      <c r="AQ301" t="s">
        <v>91</v>
      </c>
      <c r="AR301" t="s">
        <v>71</v>
      </c>
      <c r="AS301" t="s"/>
      <c r="AT301" t="s">
        <v>93</v>
      </c>
      <c r="AU301" t="s"/>
      <c r="AV301" t="s"/>
      <c r="AW301" t="s"/>
      <c r="AX301" t="s"/>
      <c r="AY301" t="s"/>
      <c r="AZ301" t="s"/>
      <c r="BA301" t="s"/>
      <c r="BB301" t="n">
        <v>310974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948</v>
      </c>
      <c r="F302" t="s"/>
      <c r="G302" t="s">
        <v>74</v>
      </c>
      <c r="H302" t="s">
        <v>75</v>
      </c>
      <c r="I302" t="s"/>
      <c r="J302" t="s">
        <v>76</v>
      </c>
      <c r="K302" t="n">
        <v>37.12</v>
      </c>
      <c r="L302" t="s">
        <v>77</v>
      </c>
      <c r="M302" t="s">
        <v>733</v>
      </c>
      <c r="N302" t="s">
        <v>124</v>
      </c>
      <c r="O302" t="s">
        <v>80</v>
      </c>
      <c r="P302" t="s">
        <v>948</v>
      </c>
      <c r="Q302" t="s"/>
      <c r="R302" t="s">
        <v>81</v>
      </c>
      <c r="S302" t="s">
        <v>734</v>
      </c>
      <c r="T302" t="s">
        <v>83</v>
      </c>
      <c r="U302" t="s"/>
      <c r="V302" t="s">
        <v>84</v>
      </c>
      <c r="W302" t="s">
        <v>99</v>
      </c>
      <c r="X302" t="s"/>
      <c r="Y302" t="s">
        <v>86</v>
      </c>
      <c r="Z302">
        <f>HYPERLINK("https://38.76.27.249/savepage/tk_15422080856967916_sr_1793.html","info")</f>
        <v/>
      </c>
      <c r="AA302" t="s"/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>
        <v>89</v>
      </c>
      <c r="AM302" t="s"/>
      <c r="AN302" t="s">
        <v>88</v>
      </c>
      <c r="AO302" t="s">
        <v>90</v>
      </c>
      <c r="AP302" t="n">
        <v>250</v>
      </c>
      <c r="AQ302" t="s">
        <v>91</v>
      </c>
      <c r="AR302" t="s">
        <v>92</v>
      </c>
      <c r="AS302" t="s"/>
      <c r="AT302" t="s">
        <v>93</v>
      </c>
      <c r="AU302" t="s"/>
      <c r="AV302" t="s"/>
      <c r="AW302" t="s"/>
      <c r="AX302" t="s"/>
      <c r="AY302" t="s"/>
      <c r="AZ302" t="s"/>
      <c r="BA302" t="s"/>
      <c r="BB302" t="n">
        <v>310974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952</v>
      </c>
      <c r="F303" t="s"/>
      <c r="G303" t="s">
        <v>74</v>
      </c>
      <c r="H303" t="s">
        <v>75</v>
      </c>
      <c r="I303" t="s"/>
      <c r="J303" t="s">
        <v>76</v>
      </c>
      <c r="K303" t="n">
        <v>19.12</v>
      </c>
      <c r="L303" t="s">
        <v>77</v>
      </c>
      <c r="M303" t="s">
        <v>553</v>
      </c>
      <c r="N303" t="s">
        <v>131</v>
      </c>
      <c r="O303" t="s">
        <v>80</v>
      </c>
      <c r="P303" t="s">
        <v>952</v>
      </c>
      <c r="Q303" t="s"/>
      <c r="R303" t="s">
        <v>81</v>
      </c>
      <c r="S303" t="s">
        <v>953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HYPERLINK("https://38.76.27.249/savepage/tk_15422079300939317_sr_1793.html","info")</f>
        <v/>
      </c>
      <c r="AA303" t="s"/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>
        <v>89</v>
      </c>
      <c r="AM303" t="s"/>
      <c r="AN303" t="s">
        <v>88</v>
      </c>
      <c r="AO303" t="s">
        <v>90</v>
      </c>
      <c r="AP303" t="n">
        <v>223</v>
      </c>
      <c r="AQ303" t="s">
        <v>91</v>
      </c>
      <c r="AR303" t="s">
        <v>92</v>
      </c>
      <c r="AS303" t="s"/>
      <c r="AT303" t="s">
        <v>93</v>
      </c>
      <c r="AU303" t="s"/>
      <c r="AV303" t="s"/>
      <c r="AW303" t="s"/>
      <c r="AX303" t="s"/>
      <c r="AY303" t="s"/>
      <c r="AZ303" t="s"/>
      <c r="BA303" t="s"/>
      <c r="BB303" t="n">
        <v>5042936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952</v>
      </c>
      <c r="F304" t="s"/>
      <c r="G304" t="s">
        <v>74</v>
      </c>
      <c r="H304" t="s">
        <v>75</v>
      </c>
      <c r="I304" t="s"/>
      <c r="J304" t="s">
        <v>76</v>
      </c>
      <c r="K304" t="n">
        <v>21.74</v>
      </c>
      <c r="L304" t="s">
        <v>77</v>
      </c>
      <c r="M304" t="s">
        <v>940</v>
      </c>
      <c r="N304" t="s">
        <v>131</v>
      </c>
      <c r="O304" t="s">
        <v>80</v>
      </c>
      <c r="P304" t="s">
        <v>952</v>
      </c>
      <c r="Q304" t="s"/>
      <c r="R304" t="s">
        <v>81</v>
      </c>
      <c r="S304" t="s">
        <v>954</v>
      </c>
      <c r="T304" t="s">
        <v>83</v>
      </c>
      <c r="U304" t="s"/>
      <c r="V304" t="s">
        <v>84</v>
      </c>
      <c r="W304" t="s">
        <v>99</v>
      </c>
      <c r="X304" t="s"/>
      <c r="Y304" t="s">
        <v>86</v>
      </c>
      <c r="Z304">
        <f>HYPERLINK("https://38.76.27.249/savepage/tk_15422079300939317_sr_1793.html","info")</f>
        <v/>
      </c>
      <c r="AA304" t="s"/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>
        <v>89</v>
      </c>
      <c r="AM304" t="s"/>
      <c r="AN304" t="s">
        <v>88</v>
      </c>
      <c r="AO304" t="s">
        <v>90</v>
      </c>
      <c r="AP304" t="n">
        <v>223</v>
      </c>
      <c r="AQ304" t="s">
        <v>91</v>
      </c>
      <c r="AR304" t="s">
        <v>92</v>
      </c>
      <c r="AS304" t="s"/>
      <c r="AT304" t="s">
        <v>93</v>
      </c>
      <c r="AU304" t="s"/>
      <c r="AV304" t="s"/>
      <c r="AW304" t="s"/>
      <c r="AX304" t="s"/>
      <c r="AY304" t="s"/>
      <c r="AZ304" t="s"/>
      <c r="BA304" t="s"/>
      <c r="BB304" t="n">
        <v>5042936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955</v>
      </c>
      <c r="F305" t="s"/>
      <c r="G305" t="s">
        <v>74</v>
      </c>
      <c r="H305" t="s">
        <v>75</v>
      </c>
      <c r="I305" t="s"/>
      <c r="J305" t="s">
        <v>76</v>
      </c>
      <c r="K305" t="n">
        <v>49.33</v>
      </c>
      <c r="L305" t="s">
        <v>77</v>
      </c>
      <c r="M305" t="s">
        <v>956</v>
      </c>
      <c r="N305" t="s">
        <v>186</v>
      </c>
      <c r="O305" t="s">
        <v>80</v>
      </c>
      <c r="P305" t="s">
        <v>955</v>
      </c>
      <c r="Q305" t="s"/>
      <c r="R305" t="s">
        <v>477</v>
      </c>
      <c r="S305" t="s">
        <v>957</v>
      </c>
      <c r="T305" t="s">
        <v>83</v>
      </c>
      <c r="U305" t="s"/>
      <c r="V305" t="s">
        <v>84</v>
      </c>
      <c r="W305" t="s">
        <v>99</v>
      </c>
      <c r="X305" t="s"/>
      <c r="Y305" t="s">
        <v>86</v>
      </c>
      <c r="Z305">
        <f>HYPERLINK("https://38.76.27.249/savepage/tk_1542207668880039_sr_1793.html","info")</f>
        <v/>
      </c>
      <c r="AA305" t="s"/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>
        <v>89</v>
      </c>
      <c r="AM305" t="s"/>
      <c r="AN305" t="s">
        <v>133</v>
      </c>
      <c r="AO305" t="s">
        <v>958</v>
      </c>
      <c r="AP305" t="n">
        <v>177</v>
      </c>
      <c r="AQ305" t="s">
        <v>91</v>
      </c>
      <c r="AR305" t="s">
        <v>71</v>
      </c>
      <c r="AS305" t="s"/>
      <c r="AT305" t="s">
        <v>93</v>
      </c>
      <c r="AU305" t="s"/>
      <c r="AV305" t="s"/>
      <c r="AW305" t="s"/>
      <c r="AX305" t="s"/>
      <c r="AY305" t="s"/>
      <c r="AZ305" t="s"/>
      <c r="BA305" t="s"/>
      <c r="BB305" t="n">
        <v>271128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959</v>
      </c>
      <c r="F306" t="s"/>
      <c r="G306" t="s">
        <v>74</v>
      </c>
      <c r="H306" t="s">
        <v>75</v>
      </c>
      <c r="I306" t="s"/>
      <c r="J306" t="s">
        <v>76</v>
      </c>
      <c r="K306" t="n">
        <v>31.82</v>
      </c>
      <c r="L306" t="s">
        <v>77</v>
      </c>
      <c r="M306" t="s">
        <v>334</v>
      </c>
      <c r="N306" t="s">
        <v>97</v>
      </c>
      <c r="O306" t="s">
        <v>80</v>
      </c>
      <c r="P306" t="s">
        <v>959</v>
      </c>
      <c r="Q306" t="s"/>
      <c r="R306" t="s">
        <v>81</v>
      </c>
      <c r="S306" t="s">
        <v>440</v>
      </c>
      <c r="T306" t="s">
        <v>83</v>
      </c>
      <c r="U306" t="s"/>
      <c r="V306" t="s">
        <v>84</v>
      </c>
      <c r="W306" t="s">
        <v>99</v>
      </c>
      <c r="X306" t="s"/>
      <c r="Y306" t="s">
        <v>86</v>
      </c>
      <c r="Z306">
        <f>HYPERLINK("https://38.76.27.249/savepage/tk_15422084430056946_sr_1793.html","info")</f>
        <v/>
      </c>
      <c r="AA306" t="s"/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>
        <v>89</v>
      </c>
      <c r="AM306" t="s"/>
      <c r="AN306" t="s">
        <v>88</v>
      </c>
      <c r="AO306" t="s">
        <v>90</v>
      </c>
      <c r="AP306" t="n">
        <v>316</v>
      </c>
      <c r="AQ306" t="s">
        <v>91</v>
      </c>
      <c r="AR306" t="s">
        <v>92</v>
      </c>
      <c r="AS306" t="s"/>
      <c r="AT306" t="s">
        <v>93</v>
      </c>
      <c r="AU306" t="s"/>
      <c r="AV306" t="s"/>
      <c r="AW306" t="s"/>
      <c r="AX306" t="s"/>
      <c r="AY306" t="s"/>
      <c r="AZ306" t="s"/>
      <c r="BA306" t="s"/>
      <c r="BB306" t="n">
        <v>1483169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960</v>
      </c>
      <c r="F307" t="s"/>
      <c r="G307" t="s">
        <v>74</v>
      </c>
      <c r="H307" t="s">
        <v>75</v>
      </c>
      <c r="I307" t="s"/>
      <c r="J307" t="s">
        <v>76</v>
      </c>
      <c r="K307" t="n">
        <v>38.59</v>
      </c>
      <c r="L307" t="s">
        <v>77</v>
      </c>
      <c r="M307" t="s">
        <v>961</v>
      </c>
      <c r="N307" t="s">
        <v>120</v>
      </c>
      <c r="O307" t="s">
        <v>80</v>
      </c>
      <c r="P307" t="s">
        <v>960</v>
      </c>
      <c r="Q307" t="s"/>
      <c r="R307" t="s">
        <v>81</v>
      </c>
      <c r="S307" t="s">
        <v>962</v>
      </c>
      <c r="T307" t="s">
        <v>83</v>
      </c>
      <c r="U307" t="s"/>
      <c r="V307" t="s">
        <v>84</v>
      </c>
      <c r="W307" t="s">
        <v>99</v>
      </c>
      <c r="X307" t="s"/>
      <c r="Y307" t="s">
        <v>86</v>
      </c>
      <c r="Z307">
        <f>HYPERLINK("https://38.76.27.249/savepage/tk_15422092178902504_sr_1793.html","info")</f>
        <v/>
      </c>
      <c r="AA307" t="s"/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>
        <v>89</v>
      </c>
      <c r="AM307" t="s"/>
      <c r="AN307" t="s">
        <v>88</v>
      </c>
      <c r="AO307" t="s">
        <v>90</v>
      </c>
      <c r="AP307" t="n">
        <v>460</v>
      </c>
      <c r="AQ307" t="s">
        <v>91</v>
      </c>
      <c r="AR307" t="s">
        <v>92</v>
      </c>
      <c r="AS307" t="s"/>
      <c r="AT307" t="s">
        <v>93</v>
      </c>
      <c r="AU307" t="s"/>
      <c r="AV307" t="s"/>
      <c r="AW307" t="s"/>
      <c r="AX307" t="s"/>
      <c r="AY307" t="s"/>
      <c r="AZ307" t="s"/>
      <c r="BA307" t="s"/>
      <c r="BB307" t="n">
        <v>5212444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963</v>
      </c>
      <c r="F308" t="s"/>
      <c r="G308" t="s">
        <v>74</v>
      </c>
      <c r="H308" t="s">
        <v>75</v>
      </c>
      <c r="I308" t="s"/>
      <c r="J308" t="s">
        <v>76</v>
      </c>
      <c r="K308" t="n">
        <v>12.41</v>
      </c>
      <c r="L308" t="s">
        <v>77</v>
      </c>
      <c r="M308" t="s">
        <v>964</v>
      </c>
      <c r="N308" t="s">
        <v>79</v>
      </c>
      <c r="O308" t="s">
        <v>80</v>
      </c>
      <c r="P308" t="s">
        <v>963</v>
      </c>
      <c r="Q308" t="s"/>
      <c r="R308" t="s">
        <v>81</v>
      </c>
      <c r="S308" t="s">
        <v>724</v>
      </c>
      <c r="T308" t="s">
        <v>83</v>
      </c>
      <c r="U308" t="s"/>
      <c r="V308" t="s">
        <v>84</v>
      </c>
      <c r="W308" t="s">
        <v>99</v>
      </c>
      <c r="X308" t="s"/>
      <c r="Y308" t="s">
        <v>86</v>
      </c>
      <c r="Z308">
        <f>HYPERLINK("https://38.76.27.249/savepage/tk_15422082116333954_sr_1793.html","info")</f>
        <v/>
      </c>
      <c r="AA308" t="s"/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>
        <v>89</v>
      </c>
      <c r="AM308" t="s"/>
      <c r="AN308" t="s">
        <v>88</v>
      </c>
      <c r="AO308" t="s">
        <v>90</v>
      </c>
      <c r="AP308" t="n">
        <v>274</v>
      </c>
      <c r="AQ308" t="s">
        <v>91</v>
      </c>
      <c r="AR308" t="s">
        <v>92</v>
      </c>
      <c r="AS308" t="s"/>
      <c r="AT308" t="s">
        <v>93</v>
      </c>
      <c r="AU308" t="s"/>
      <c r="AV308" t="s"/>
      <c r="AW308" t="s"/>
      <c r="AX308" t="s"/>
      <c r="AY308" t="s"/>
      <c r="AZ308" t="s"/>
      <c r="BA308" t="s"/>
      <c r="BB308" t="n">
        <v>1518100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965</v>
      </c>
      <c r="F309" t="s"/>
      <c r="G309" t="s">
        <v>74</v>
      </c>
      <c r="H309" t="s">
        <v>75</v>
      </c>
      <c r="I309" t="s"/>
      <c r="J309" t="s">
        <v>76</v>
      </c>
      <c r="K309" t="n">
        <v>19.74</v>
      </c>
      <c r="L309" t="s">
        <v>77</v>
      </c>
      <c r="M309" t="s">
        <v>966</v>
      </c>
      <c r="N309" t="s">
        <v>124</v>
      </c>
      <c r="O309" t="s">
        <v>80</v>
      </c>
      <c r="P309" t="s">
        <v>965</v>
      </c>
      <c r="Q309" t="s"/>
      <c r="R309" t="s">
        <v>81</v>
      </c>
      <c r="S309" t="s">
        <v>967</v>
      </c>
      <c r="T309" t="s">
        <v>83</v>
      </c>
      <c r="U309" t="s"/>
      <c r="V309" t="s">
        <v>84</v>
      </c>
      <c r="W309" t="s">
        <v>99</v>
      </c>
      <c r="X309" t="s"/>
      <c r="Y309" t="s">
        <v>86</v>
      </c>
      <c r="Z309">
        <f>HYPERLINK("https://38.76.27.249/savepage/tk_1542210004513495_sr_1793.html","info")</f>
        <v/>
      </c>
      <c r="AA309" t="s"/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>
        <v>89</v>
      </c>
      <c r="AM309" t="s"/>
      <c r="AN309" t="s">
        <v>88</v>
      </c>
      <c r="AO309" t="s">
        <v>90</v>
      </c>
      <c r="AP309" t="n">
        <v>602</v>
      </c>
      <c r="AQ309" t="s">
        <v>91</v>
      </c>
      <c r="AR309" t="s">
        <v>92</v>
      </c>
      <c r="AS309" t="s"/>
      <c r="AT309" t="s">
        <v>93</v>
      </c>
      <c r="AU309" t="s"/>
      <c r="AV309" t="s"/>
      <c r="AW309" t="s"/>
      <c r="AX309" t="s"/>
      <c r="AY309" t="s"/>
      <c r="AZ309" t="s"/>
      <c r="BA309" t="s"/>
      <c r="BB309" t="n">
        <v>5043010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968</v>
      </c>
      <c r="F310" t="s"/>
      <c r="G310" t="s">
        <v>74</v>
      </c>
      <c r="H310" t="s">
        <v>75</v>
      </c>
      <c r="I310" t="s"/>
      <c r="J310" t="s">
        <v>76</v>
      </c>
      <c r="K310" t="n">
        <v>35.31</v>
      </c>
      <c r="L310" t="s">
        <v>77</v>
      </c>
      <c r="M310" t="s">
        <v>969</v>
      </c>
      <c r="N310" t="s">
        <v>120</v>
      </c>
      <c r="O310" t="s">
        <v>80</v>
      </c>
      <c r="P310" t="s">
        <v>968</v>
      </c>
      <c r="Q310" t="s"/>
      <c r="R310" t="s">
        <v>81</v>
      </c>
      <c r="S310" t="s">
        <v>970</v>
      </c>
      <c r="T310" t="s">
        <v>83</v>
      </c>
      <c r="U310" t="s"/>
      <c r="V310" t="s">
        <v>84</v>
      </c>
      <c r="W310" t="s">
        <v>99</v>
      </c>
      <c r="X310" t="s"/>
      <c r="Y310" t="s">
        <v>86</v>
      </c>
      <c r="Z310">
        <f>HYPERLINK("https://38.76.27.249/savepage/tk_15422080043355439_sr_1793.html","info")</f>
        <v/>
      </c>
      <c r="AA310" t="s"/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>
        <v>89</v>
      </c>
      <c r="AM310" t="s"/>
      <c r="AN310" t="s">
        <v>88</v>
      </c>
      <c r="AO310" t="s">
        <v>90</v>
      </c>
      <c r="AP310" t="n">
        <v>236</v>
      </c>
      <c r="AQ310" t="s">
        <v>91</v>
      </c>
      <c r="AR310" t="s">
        <v>92</v>
      </c>
      <c r="AS310" t="s"/>
      <c r="AT310" t="s">
        <v>93</v>
      </c>
      <c r="AU310" t="s"/>
      <c r="AV310" t="s"/>
      <c r="AW310" t="s"/>
      <c r="AX310" t="s"/>
      <c r="AY310" t="s"/>
      <c r="AZ310" t="s"/>
      <c r="BA310" t="s"/>
      <c r="BB310" t="n">
        <v>5041777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971</v>
      </c>
      <c r="F311" t="s"/>
      <c r="G311" t="s">
        <v>74</v>
      </c>
      <c r="H311" t="s">
        <v>75</v>
      </c>
      <c r="I311" t="s"/>
      <c r="J311" t="s">
        <v>76</v>
      </c>
      <c r="K311" t="n">
        <v>30.88</v>
      </c>
      <c r="L311" t="s">
        <v>77</v>
      </c>
      <c r="M311" t="s">
        <v>972</v>
      </c>
      <c r="N311" t="s">
        <v>394</v>
      </c>
      <c r="O311" t="s">
        <v>80</v>
      </c>
      <c r="P311" t="s">
        <v>971</v>
      </c>
      <c r="Q311" t="s"/>
      <c r="R311" t="s">
        <v>81</v>
      </c>
      <c r="S311" t="s">
        <v>973</v>
      </c>
      <c r="T311" t="s">
        <v>83</v>
      </c>
      <c r="U311" t="s"/>
      <c r="V311" t="s">
        <v>84</v>
      </c>
      <c r="W311" t="s">
        <v>99</v>
      </c>
      <c r="X311" t="s"/>
      <c r="Y311" t="s">
        <v>86</v>
      </c>
      <c r="Z311">
        <f>HYPERLINK("https://38.76.27.249/savepage/tk_1542209448265742_sr_1793.html","info")</f>
        <v/>
      </c>
      <c r="AA311" t="s"/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>
        <v>89</v>
      </c>
      <c r="AM311" t="s"/>
      <c r="AN311" t="s">
        <v>88</v>
      </c>
      <c r="AO311" t="s">
        <v>90</v>
      </c>
      <c r="AP311" t="n">
        <v>500</v>
      </c>
      <c r="AQ311" t="s">
        <v>91</v>
      </c>
      <c r="AR311" t="s">
        <v>92</v>
      </c>
      <c r="AS311" t="s"/>
      <c r="AT311" t="s">
        <v>93</v>
      </c>
      <c r="AU311" t="s"/>
      <c r="AV311" t="s"/>
      <c r="AW311" t="s"/>
      <c r="AX311" t="s"/>
      <c r="AY311" t="s"/>
      <c r="AZ311" t="s"/>
      <c r="BA311" t="s"/>
      <c r="BB311" t="n">
        <v>5213977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974</v>
      </c>
      <c r="F312" t="s"/>
      <c r="G312" t="s">
        <v>74</v>
      </c>
      <c r="H312" t="s">
        <v>75</v>
      </c>
      <c r="I312" t="s"/>
      <c r="J312" t="s">
        <v>76</v>
      </c>
      <c r="K312" t="n">
        <v>43.28</v>
      </c>
      <c r="L312" t="s">
        <v>77</v>
      </c>
      <c r="M312" t="s">
        <v>975</v>
      </c>
      <c r="N312" t="s">
        <v>124</v>
      </c>
      <c r="O312" t="s">
        <v>80</v>
      </c>
      <c r="P312" t="s">
        <v>974</v>
      </c>
      <c r="Q312" t="s"/>
      <c r="R312" t="s">
        <v>81</v>
      </c>
      <c r="S312" t="s">
        <v>976</v>
      </c>
      <c r="T312" t="s">
        <v>83</v>
      </c>
      <c r="U312" t="s"/>
      <c r="V312" t="s">
        <v>84</v>
      </c>
      <c r="W312" t="s">
        <v>99</v>
      </c>
      <c r="X312" t="s"/>
      <c r="Y312" t="s">
        <v>86</v>
      </c>
      <c r="Z312">
        <f>HYPERLINK("https://38.76.27.249/savepage/tk_15422070541112266_sr_1793.html","info")</f>
        <v/>
      </c>
      <c r="AA312" t="s"/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>
        <v>89</v>
      </c>
      <c r="AM312" t="s"/>
      <c r="AN312" t="s">
        <v>88</v>
      </c>
      <c r="AO312" t="s">
        <v>90</v>
      </c>
      <c r="AP312" t="n">
        <v>71</v>
      </c>
      <c r="AQ312" t="s">
        <v>91</v>
      </c>
      <c r="AR312" t="s">
        <v>71</v>
      </c>
      <c r="AS312" t="s"/>
      <c r="AT312" t="s">
        <v>93</v>
      </c>
      <c r="AU312" t="s"/>
      <c r="AV312" t="s"/>
      <c r="AW312" t="s"/>
      <c r="AX312" t="s"/>
      <c r="AY312" t="s"/>
      <c r="AZ312" t="s"/>
      <c r="BA312" t="s"/>
      <c r="BB312" t="n">
        <v>182143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754</v>
      </c>
      <c r="F313" t="s"/>
      <c r="G313" t="s">
        <v>74</v>
      </c>
      <c r="H313" t="s">
        <v>75</v>
      </c>
      <c r="I313" t="s"/>
      <c r="J313" t="s">
        <v>76</v>
      </c>
      <c r="K313" t="n">
        <v>23.67</v>
      </c>
      <c r="L313" t="s">
        <v>77</v>
      </c>
      <c r="M313" t="s">
        <v>755</v>
      </c>
      <c r="N313" t="s">
        <v>756</v>
      </c>
      <c r="O313" t="s">
        <v>80</v>
      </c>
      <c r="P313" t="s">
        <v>754</v>
      </c>
      <c r="Q313" t="s"/>
      <c r="R313" t="s">
        <v>81</v>
      </c>
      <c r="S313" t="s">
        <v>757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HYPERLINK("https://38.76.27.249/savepage/tk_15422099406648467_sr_1793.html","info")</f>
        <v/>
      </c>
      <c r="AA313" t="s"/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>
        <v>89</v>
      </c>
      <c r="AM313" t="s"/>
      <c r="AN313" t="s">
        <v>88</v>
      </c>
      <c r="AO313" t="s">
        <v>90</v>
      </c>
      <c r="AP313" t="n">
        <v>590</v>
      </c>
      <c r="AQ313" t="s">
        <v>91</v>
      </c>
      <c r="AR313" t="s">
        <v>92</v>
      </c>
      <c r="AS313" t="s"/>
      <c r="AT313" t="s">
        <v>93</v>
      </c>
      <c r="AU313" t="s"/>
      <c r="AV313" t="s"/>
      <c r="AW313" t="s"/>
      <c r="AX313" t="s"/>
      <c r="AY313" t="s"/>
      <c r="AZ313" t="s"/>
      <c r="BA313" t="s"/>
      <c r="BB313" t="n">
        <v>1434759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977</v>
      </c>
      <c r="F314" t="s"/>
      <c r="G314" t="s">
        <v>74</v>
      </c>
      <c r="H314" t="s">
        <v>75</v>
      </c>
      <c r="I314" t="s"/>
      <c r="J314" t="s">
        <v>76</v>
      </c>
      <c r="K314" t="n">
        <v>22.27</v>
      </c>
      <c r="L314" t="s">
        <v>77</v>
      </c>
      <c r="M314" t="s">
        <v>728</v>
      </c>
      <c r="N314" t="s">
        <v>225</v>
      </c>
      <c r="O314" t="s">
        <v>80</v>
      </c>
      <c r="P314" t="s">
        <v>977</v>
      </c>
      <c r="Q314" t="s"/>
      <c r="R314" t="s">
        <v>81</v>
      </c>
      <c r="S314" t="s">
        <v>730</v>
      </c>
      <c r="T314" t="s">
        <v>83</v>
      </c>
      <c r="U314" t="s"/>
      <c r="V314" t="s">
        <v>84</v>
      </c>
      <c r="W314" t="s">
        <v>99</v>
      </c>
      <c r="X314" t="s"/>
      <c r="Y314" t="s">
        <v>86</v>
      </c>
      <c r="Z314">
        <f>HYPERLINK("https://38.76.27.249/savepage/tk_15422098545195186_sr_1793.html","info")</f>
        <v/>
      </c>
      <c r="AA314" t="s"/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>
        <v>89</v>
      </c>
      <c r="AM314" t="s"/>
      <c r="AN314" t="s">
        <v>88</v>
      </c>
      <c r="AO314" t="s">
        <v>90</v>
      </c>
      <c r="AP314" t="n">
        <v>575</v>
      </c>
      <c r="AQ314" t="s">
        <v>91</v>
      </c>
      <c r="AR314" t="s">
        <v>92</v>
      </c>
      <c r="AS314" t="s"/>
      <c r="AT314" t="s">
        <v>93</v>
      </c>
      <c r="AU314" t="s"/>
      <c r="AV314" t="s"/>
      <c r="AW314" t="s"/>
      <c r="AX314" t="s"/>
      <c r="AY314" t="s"/>
      <c r="AZ314" t="s"/>
      <c r="BA314" t="s"/>
      <c r="BB314" t="n">
        <v>2602900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978</v>
      </c>
      <c r="F315" t="s"/>
      <c r="G315" t="s">
        <v>74</v>
      </c>
      <c r="H315" t="s">
        <v>75</v>
      </c>
      <c r="I315" t="s"/>
      <c r="J315" t="s">
        <v>76</v>
      </c>
      <c r="K315" t="n">
        <v>28.63</v>
      </c>
      <c r="L315" t="s">
        <v>77</v>
      </c>
      <c r="M315" t="s">
        <v>483</v>
      </c>
      <c r="N315" t="s">
        <v>146</v>
      </c>
      <c r="O315" t="s">
        <v>80</v>
      </c>
      <c r="P315" t="s">
        <v>978</v>
      </c>
      <c r="Q315" t="s"/>
      <c r="R315" t="s">
        <v>81</v>
      </c>
      <c r="S315" t="s">
        <v>347</v>
      </c>
      <c r="T315" t="s">
        <v>83</v>
      </c>
      <c r="U315" t="s"/>
      <c r="V315" t="s">
        <v>84</v>
      </c>
      <c r="W315" t="s">
        <v>99</v>
      </c>
      <c r="X315" t="s"/>
      <c r="Y315" t="s">
        <v>86</v>
      </c>
      <c r="Z315">
        <f>HYPERLINK("https://38.76.27.249/savepage/tk_15422078605088322_sr_1793.html","info")</f>
        <v/>
      </c>
      <c r="AA315" t="s"/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>
        <v>89</v>
      </c>
      <c r="AM315" t="s"/>
      <c r="AN315" t="s">
        <v>133</v>
      </c>
      <c r="AO315" t="s">
        <v>979</v>
      </c>
      <c r="AP315" t="n">
        <v>210</v>
      </c>
      <c r="AQ315" t="s">
        <v>91</v>
      </c>
      <c r="AR315" t="s">
        <v>92</v>
      </c>
      <c r="AS315" t="s"/>
      <c r="AT315" t="s">
        <v>93</v>
      </c>
      <c r="AU315" t="s"/>
      <c r="AV315" t="s"/>
      <c r="AW315" t="s"/>
      <c r="AX315" t="s"/>
      <c r="AY315" t="s"/>
      <c r="AZ315" t="s"/>
      <c r="BA315" t="s"/>
      <c r="BB315" t="n">
        <v>502643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978</v>
      </c>
      <c r="F316" t="s"/>
      <c r="G316" t="s">
        <v>74</v>
      </c>
      <c r="H316" t="s">
        <v>75</v>
      </c>
      <c r="I316" t="s"/>
      <c r="J316" t="s">
        <v>76</v>
      </c>
      <c r="K316" t="n">
        <v>30.29</v>
      </c>
      <c r="L316" t="s">
        <v>77</v>
      </c>
      <c r="M316" t="s">
        <v>980</v>
      </c>
      <c r="N316" t="s">
        <v>146</v>
      </c>
      <c r="O316" t="s">
        <v>80</v>
      </c>
      <c r="P316" t="s">
        <v>978</v>
      </c>
      <c r="Q316" t="s"/>
      <c r="R316" t="s">
        <v>81</v>
      </c>
      <c r="S316" t="s">
        <v>981</v>
      </c>
      <c r="T316" t="s">
        <v>83</v>
      </c>
      <c r="U316" t="s"/>
      <c r="V316" t="s">
        <v>84</v>
      </c>
      <c r="W316" t="s">
        <v>99</v>
      </c>
      <c r="X316" t="s"/>
      <c r="Y316" t="s">
        <v>86</v>
      </c>
      <c r="Z316">
        <f>HYPERLINK("https://38.76.27.249/savepage/tk_15422078605088322_sr_1793.html","info")</f>
        <v/>
      </c>
      <c r="AA316" t="s"/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>
        <v>89</v>
      </c>
      <c r="AM316" t="s"/>
      <c r="AN316" t="s">
        <v>133</v>
      </c>
      <c r="AO316" t="s">
        <v>982</v>
      </c>
      <c r="AP316" t="n">
        <v>210</v>
      </c>
      <c r="AQ316" t="s">
        <v>91</v>
      </c>
      <c r="AR316" t="s">
        <v>71</v>
      </c>
      <c r="AS316" t="s"/>
      <c r="AT316" t="s">
        <v>93</v>
      </c>
      <c r="AU316" t="s"/>
      <c r="AV316" t="s"/>
      <c r="AW316" t="s"/>
      <c r="AX316" t="s"/>
      <c r="AY316" t="s"/>
      <c r="AZ316" t="s"/>
      <c r="BA316" t="s"/>
      <c r="BB316" t="n">
        <v>502643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983</v>
      </c>
      <c r="F317" t="s"/>
      <c r="G317" t="s">
        <v>74</v>
      </c>
      <c r="H317" t="s">
        <v>75</v>
      </c>
      <c r="I317" t="s"/>
      <c r="J317" t="s">
        <v>76</v>
      </c>
      <c r="K317" t="n">
        <v>25.56</v>
      </c>
      <c r="L317" t="s">
        <v>77</v>
      </c>
      <c r="M317" t="s">
        <v>984</v>
      </c>
      <c r="N317" t="s">
        <v>985</v>
      </c>
      <c r="O317" t="s">
        <v>80</v>
      </c>
      <c r="P317" t="s">
        <v>983</v>
      </c>
      <c r="Q317" t="s"/>
      <c r="R317" t="s">
        <v>81</v>
      </c>
      <c r="S317" t="s">
        <v>831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HYPERLINK("https://38.76.27.249/savepage/tk_15422070387222083_sr_1793.html","info")</f>
        <v/>
      </c>
      <c r="AA317" t="s"/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>
        <v>89</v>
      </c>
      <c r="AM317" t="s"/>
      <c r="AN317" t="s">
        <v>88</v>
      </c>
      <c r="AO317" t="s">
        <v>90</v>
      </c>
      <c r="AP317" t="n">
        <v>68</v>
      </c>
      <c r="AQ317" t="s">
        <v>91</v>
      </c>
      <c r="AR317" t="s">
        <v>71</v>
      </c>
      <c r="AS317" t="s"/>
      <c r="AT317" t="s">
        <v>93</v>
      </c>
      <c r="AU317" t="s"/>
      <c r="AV317" t="s"/>
      <c r="AW317" t="s"/>
      <c r="AX317" t="s"/>
      <c r="AY317" t="s"/>
      <c r="AZ317" t="s"/>
      <c r="BA317" t="s"/>
      <c r="BB317" t="n">
        <v>109654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983</v>
      </c>
      <c r="F318" t="s"/>
      <c r="G318" t="s">
        <v>74</v>
      </c>
      <c r="H318" t="s">
        <v>75</v>
      </c>
      <c r="I318" t="s"/>
      <c r="J318" t="s">
        <v>76</v>
      </c>
      <c r="K318" t="n">
        <v>28.18</v>
      </c>
      <c r="L318" t="s">
        <v>77</v>
      </c>
      <c r="M318" t="s">
        <v>986</v>
      </c>
      <c r="N318" t="s">
        <v>985</v>
      </c>
      <c r="O318" t="s">
        <v>80</v>
      </c>
      <c r="P318" t="s">
        <v>983</v>
      </c>
      <c r="Q318" t="s"/>
      <c r="R318" t="s">
        <v>81</v>
      </c>
      <c r="S318" t="s">
        <v>987</v>
      </c>
      <c r="T318" t="s">
        <v>83</v>
      </c>
      <c r="U318" t="s"/>
      <c r="V318" t="s">
        <v>84</v>
      </c>
      <c r="W318" t="s">
        <v>99</v>
      </c>
      <c r="X318" t="s"/>
      <c r="Y318" t="s">
        <v>86</v>
      </c>
      <c r="Z318">
        <f>HYPERLINK("https://38.76.27.249/savepage/tk_15422070387222083_sr_1793.html","info")</f>
        <v/>
      </c>
      <c r="AA318" t="s"/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>
        <v>89</v>
      </c>
      <c r="AM318" t="s"/>
      <c r="AN318" t="s">
        <v>88</v>
      </c>
      <c r="AO318" t="s">
        <v>90</v>
      </c>
      <c r="AP318" t="n">
        <v>68</v>
      </c>
      <c r="AQ318" t="s">
        <v>91</v>
      </c>
      <c r="AR318" t="s">
        <v>71</v>
      </c>
      <c r="AS318" t="s"/>
      <c r="AT318" t="s">
        <v>93</v>
      </c>
      <c r="AU318" t="s"/>
      <c r="AV318" t="s"/>
      <c r="AW318" t="s"/>
      <c r="AX318" t="s"/>
      <c r="AY318" t="s"/>
      <c r="AZ318" t="s"/>
      <c r="BA318" t="s"/>
      <c r="BB318" t="n">
        <v>109654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988</v>
      </c>
      <c r="F319" t="s"/>
      <c r="G319" t="s">
        <v>74</v>
      </c>
      <c r="H319" t="s">
        <v>75</v>
      </c>
      <c r="I319" t="s"/>
      <c r="J319" t="s">
        <v>76</v>
      </c>
      <c r="K319" t="n">
        <v>22.53</v>
      </c>
      <c r="L319" t="s">
        <v>77</v>
      </c>
      <c r="M319" t="s">
        <v>878</v>
      </c>
      <c r="N319" t="s">
        <v>131</v>
      </c>
      <c r="O319" t="s">
        <v>80</v>
      </c>
      <c r="P319" t="s">
        <v>988</v>
      </c>
      <c r="Q319" t="s"/>
      <c r="R319" t="s">
        <v>81</v>
      </c>
      <c r="S319" t="s">
        <v>989</v>
      </c>
      <c r="T319" t="s">
        <v>83</v>
      </c>
      <c r="U319" t="s"/>
      <c r="V319" t="s">
        <v>84</v>
      </c>
      <c r="W319" t="s">
        <v>85</v>
      </c>
      <c r="X319" t="s"/>
      <c r="Y319" t="s">
        <v>86</v>
      </c>
      <c r="Z319">
        <f>HYPERLINK("https://38.76.27.249/savepage/tk_15422088414990199_sr_1793.html","info")</f>
        <v/>
      </c>
      <c r="AA319" t="s"/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>
        <v>89</v>
      </c>
      <c r="AM319" t="s"/>
      <c r="AN319" t="s">
        <v>88</v>
      </c>
      <c r="AO319" t="s">
        <v>90</v>
      </c>
      <c r="AP319" t="n">
        <v>387</v>
      </c>
      <c r="AQ319" t="s">
        <v>91</v>
      </c>
      <c r="AR319" t="s">
        <v>92</v>
      </c>
      <c r="AS319" t="s"/>
      <c r="AT319" t="s">
        <v>93</v>
      </c>
      <c r="AU319" t="s"/>
      <c r="AV319" t="s"/>
      <c r="AW319" t="s"/>
      <c r="AX319" t="s"/>
      <c r="AY319" t="s"/>
      <c r="AZ319" t="s"/>
      <c r="BA319" t="s"/>
      <c r="BB319" t="n">
        <v>2097926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988</v>
      </c>
      <c r="F320" t="s"/>
      <c r="G320" t="s">
        <v>74</v>
      </c>
      <c r="H320" t="s">
        <v>75</v>
      </c>
      <c r="I320" t="s"/>
      <c r="J320" t="s">
        <v>76</v>
      </c>
      <c r="K320" t="n">
        <v>26.5</v>
      </c>
      <c r="L320" t="s">
        <v>77</v>
      </c>
      <c r="M320" t="s">
        <v>113</v>
      </c>
      <c r="N320" t="s">
        <v>131</v>
      </c>
      <c r="O320" t="s">
        <v>80</v>
      </c>
      <c r="P320" t="s">
        <v>988</v>
      </c>
      <c r="Q320" t="s"/>
      <c r="R320" t="s">
        <v>81</v>
      </c>
      <c r="S320" t="s">
        <v>242</v>
      </c>
      <c r="T320" t="s">
        <v>83</v>
      </c>
      <c r="U320" t="s"/>
      <c r="V320" t="s">
        <v>84</v>
      </c>
      <c r="W320" t="s">
        <v>99</v>
      </c>
      <c r="X320" t="s"/>
      <c r="Y320" t="s">
        <v>86</v>
      </c>
      <c r="Z320">
        <f>HYPERLINK("https://38.76.27.249/savepage/tk_15422088414990199_sr_1793.html","info")</f>
        <v/>
      </c>
      <c r="AA320" t="s"/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>
        <v>89</v>
      </c>
      <c r="AM320" t="s"/>
      <c r="AN320" t="s">
        <v>88</v>
      </c>
      <c r="AO320" t="s">
        <v>90</v>
      </c>
      <c r="AP320" t="n">
        <v>387</v>
      </c>
      <c r="AQ320" t="s">
        <v>91</v>
      </c>
      <c r="AR320" t="s">
        <v>92</v>
      </c>
      <c r="AS320" t="s"/>
      <c r="AT320" t="s">
        <v>93</v>
      </c>
      <c r="AU320" t="s"/>
      <c r="AV320" t="s"/>
      <c r="AW320" t="s"/>
      <c r="AX320" t="s"/>
      <c r="AY320" t="s"/>
      <c r="AZ320" t="s"/>
      <c r="BA320" t="s"/>
      <c r="BB320" t="n">
        <v>2097926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990</v>
      </c>
      <c r="F321" t="s"/>
      <c r="G321" t="s">
        <v>74</v>
      </c>
      <c r="H321" t="s">
        <v>75</v>
      </c>
      <c r="I321" t="s"/>
      <c r="J321" t="s">
        <v>76</v>
      </c>
      <c r="K321" t="n">
        <v>47.71</v>
      </c>
      <c r="L321" t="s">
        <v>77</v>
      </c>
      <c r="M321" t="s">
        <v>96</v>
      </c>
      <c r="N321" t="s">
        <v>186</v>
      </c>
      <c r="O321" t="s">
        <v>80</v>
      </c>
      <c r="P321" t="s">
        <v>990</v>
      </c>
      <c r="Q321" t="s"/>
      <c r="R321" t="s">
        <v>81</v>
      </c>
      <c r="S321" t="s">
        <v>991</v>
      </c>
      <c r="T321" t="s">
        <v>83</v>
      </c>
      <c r="U321" t="s"/>
      <c r="V321" t="s">
        <v>84</v>
      </c>
      <c r="W321" t="s">
        <v>85</v>
      </c>
      <c r="X321" t="s"/>
      <c r="Y321" t="s">
        <v>86</v>
      </c>
      <c r="Z321">
        <f>HYPERLINK("https://38.76.27.249/savepage/tk_15422076786602573_sr_1793.html","info")</f>
        <v/>
      </c>
      <c r="AA321" t="s"/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>
        <v>89</v>
      </c>
      <c r="AM321" t="s"/>
      <c r="AN321" t="s">
        <v>133</v>
      </c>
      <c r="AO321" t="s">
        <v>992</v>
      </c>
      <c r="AP321" t="n">
        <v>179</v>
      </c>
      <c r="AQ321" t="s">
        <v>91</v>
      </c>
      <c r="AR321" t="s">
        <v>92</v>
      </c>
      <c r="AS321" t="s"/>
      <c r="AT321" t="s">
        <v>93</v>
      </c>
      <c r="AU321" t="s"/>
      <c r="AV321" t="s"/>
      <c r="AW321" t="s"/>
      <c r="AX321" t="s"/>
      <c r="AY321" t="s"/>
      <c r="AZ321" t="s"/>
      <c r="BA321" t="s"/>
      <c r="BB321" t="n">
        <v>1198493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94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990</v>
      </c>
      <c r="F322" t="s"/>
      <c r="G322" t="s">
        <v>74</v>
      </c>
      <c r="H322" t="s">
        <v>75</v>
      </c>
      <c r="I322" t="s"/>
      <c r="J322" t="s">
        <v>76</v>
      </c>
      <c r="K322" t="n">
        <v>54.87</v>
      </c>
      <c r="L322" t="s">
        <v>77</v>
      </c>
      <c r="M322" t="s">
        <v>993</v>
      </c>
      <c r="N322" t="s">
        <v>186</v>
      </c>
      <c r="O322" t="s">
        <v>80</v>
      </c>
      <c r="P322" t="s">
        <v>990</v>
      </c>
      <c r="Q322" t="s"/>
      <c r="R322" t="s">
        <v>81</v>
      </c>
      <c r="S322" t="s">
        <v>994</v>
      </c>
      <c r="T322" t="s">
        <v>83</v>
      </c>
      <c r="U322" t="s"/>
      <c r="V322" t="s">
        <v>84</v>
      </c>
      <c r="W322" t="s">
        <v>99</v>
      </c>
      <c r="X322" t="s"/>
      <c r="Y322" t="s">
        <v>86</v>
      </c>
      <c r="Z322">
        <f>HYPERLINK("https://38.76.27.249/savepage/tk_15422076786602573_sr_1793.html","info")</f>
        <v/>
      </c>
      <c r="AA322" t="s"/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>
        <v>89</v>
      </c>
      <c r="AM322" t="s"/>
      <c r="AN322" t="s">
        <v>133</v>
      </c>
      <c r="AO322" t="s">
        <v>995</v>
      </c>
      <c r="AP322" t="n">
        <v>179</v>
      </c>
      <c r="AQ322" t="s">
        <v>91</v>
      </c>
      <c r="AR322" t="s">
        <v>92</v>
      </c>
      <c r="AS322" t="s"/>
      <c r="AT322" t="s">
        <v>93</v>
      </c>
      <c r="AU322" t="s"/>
      <c r="AV322" t="s"/>
      <c r="AW322" t="s"/>
      <c r="AX322" t="s"/>
      <c r="AY322" t="s"/>
      <c r="AZ322" t="s"/>
      <c r="BA322" t="s"/>
      <c r="BB322" t="n">
        <v>1198493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94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990</v>
      </c>
      <c r="F323" t="s"/>
      <c r="G323" t="s">
        <v>74</v>
      </c>
      <c r="H323" t="s">
        <v>75</v>
      </c>
      <c r="I323" t="s"/>
      <c r="J323" t="s">
        <v>76</v>
      </c>
      <c r="K323" t="n">
        <v>56.06</v>
      </c>
      <c r="L323" t="s">
        <v>77</v>
      </c>
      <c r="M323" t="s">
        <v>996</v>
      </c>
      <c r="N323" t="s">
        <v>186</v>
      </c>
      <c r="O323" t="s">
        <v>80</v>
      </c>
      <c r="P323" t="s">
        <v>990</v>
      </c>
      <c r="Q323" t="s"/>
      <c r="R323" t="s">
        <v>81</v>
      </c>
      <c r="S323" t="s">
        <v>997</v>
      </c>
      <c r="T323" t="s">
        <v>83</v>
      </c>
      <c r="U323" t="s"/>
      <c r="V323" t="s">
        <v>84</v>
      </c>
      <c r="W323" t="s">
        <v>99</v>
      </c>
      <c r="X323" t="s"/>
      <c r="Y323" t="s">
        <v>86</v>
      </c>
      <c r="Z323">
        <f>HYPERLINK("https://38.76.27.249/savepage/tk_15422076786602573_sr_1793.html","info")</f>
        <v/>
      </c>
      <c r="AA323" t="s"/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>
        <v>89</v>
      </c>
      <c r="AM323" t="s"/>
      <c r="AN323" t="s">
        <v>133</v>
      </c>
      <c r="AO323" t="s">
        <v>998</v>
      </c>
      <c r="AP323" t="n">
        <v>179</v>
      </c>
      <c r="AQ323" t="s">
        <v>91</v>
      </c>
      <c r="AR323" t="s">
        <v>71</v>
      </c>
      <c r="AS323" t="s"/>
      <c r="AT323" t="s">
        <v>93</v>
      </c>
      <c r="AU323" t="s"/>
      <c r="AV323" t="s"/>
      <c r="AW323" t="s"/>
      <c r="AX323" t="s"/>
      <c r="AY323" t="s"/>
      <c r="AZ323" t="s"/>
      <c r="BA323" t="s"/>
      <c r="BB323" t="n">
        <v>1198493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94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999</v>
      </c>
      <c r="F324" t="s"/>
      <c r="G324" t="s">
        <v>74</v>
      </c>
      <c r="H324" t="s">
        <v>75</v>
      </c>
      <c r="I324" t="s"/>
      <c r="J324" t="s">
        <v>76</v>
      </c>
      <c r="K324" t="n">
        <v>1166.58</v>
      </c>
      <c r="L324" t="s">
        <v>77</v>
      </c>
      <c r="M324" t="s">
        <v>1000</v>
      </c>
      <c r="N324" t="s">
        <v>1001</v>
      </c>
      <c r="O324" t="s">
        <v>80</v>
      </c>
      <c r="P324" t="s">
        <v>999</v>
      </c>
      <c r="Q324" t="s"/>
      <c r="R324" t="s">
        <v>81</v>
      </c>
      <c r="S324" t="s">
        <v>1002</v>
      </c>
      <c r="T324" t="s">
        <v>83</v>
      </c>
      <c r="U324" t="s"/>
      <c r="V324" t="s">
        <v>84</v>
      </c>
      <c r="W324" t="s">
        <v>99</v>
      </c>
      <c r="X324" t="s"/>
      <c r="Y324" t="s">
        <v>86</v>
      </c>
      <c r="Z324">
        <f>HYPERLINK("https://38.76.27.249/savepage/tk_15422067889054482_sr_1793.html","info")</f>
        <v/>
      </c>
      <c r="AA324" t="s"/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>
        <v>89</v>
      </c>
      <c r="AM324" t="s"/>
      <c r="AN324" t="s">
        <v>88</v>
      </c>
      <c r="AO324" t="s">
        <v>90</v>
      </c>
      <c r="AP324" t="n">
        <v>28</v>
      </c>
      <c r="AQ324" t="s">
        <v>91</v>
      </c>
      <c r="AR324" t="s">
        <v>92</v>
      </c>
      <c r="AS324" t="s"/>
      <c r="AT324" t="s">
        <v>93</v>
      </c>
      <c r="AU324" t="s"/>
      <c r="AV324" t="s"/>
      <c r="AW324" t="s"/>
      <c r="AX324" t="s"/>
      <c r="AY324" t="s"/>
      <c r="AZ324" t="s"/>
      <c r="BA324" t="s"/>
      <c r="BB324" t="n">
        <v>5647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94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1003</v>
      </c>
      <c r="F325" t="s"/>
      <c r="G325" t="s">
        <v>74</v>
      </c>
      <c r="H325" t="s">
        <v>75</v>
      </c>
      <c r="I325" t="s"/>
      <c r="J325" t="s">
        <v>76</v>
      </c>
      <c r="K325" t="n">
        <v>38.05</v>
      </c>
      <c r="L325" t="s">
        <v>77</v>
      </c>
      <c r="M325" t="s">
        <v>1004</v>
      </c>
      <c r="N325" t="s">
        <v>102</v>
      </c>
      <c r="O325" t="s">
        <v>80</v>
      </c>
      <c r="P325" t="s">
        <v>1003</v>
      </c>
      <c r="Q325" t="s"/>
      <c r="R325" t="s">
        <v>81</v>
      </c>
      <c r="S325" t="s">
        <v>1005</v>
      </c>
      <c r="T325" t="s">
        <v>83</v>
      </c>
      <c r="U325" t="s"/>
      <c r="V325" t="s">
        <v>84</v>
      </c>
      <c r="W325" t="s">
        <v>99</v>
      </c>
      <c r="X325" t="s"/>
      <c r="Y325" t="s">
        <v>86</v>
      </c>
      <c r="Z325">
        <f>HYPERLINK("https://38.76.27.249/savepage/tk_15422083775346348_sr_1793.html","info")</f>
        <v/>
      </c>
      <c r="AA325" t="s"/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>
        <v>89</v>
      </c>
      <c r="AM325" t="s"/>
      <c r="AN325" t="s">
        <v>88</v>
      </c>
      <c r="AO325" t="s">
        <v>90</v>
      </c>
      <c r="AP325" t="n">
        <v>304</v>
      </c>
      <c r="AQ325" t="s">
        <v>91</v>
      </c>
      <c r="AR325" t="s">
        <v>92</v>
      </c>
      <c r="AS325" t="s"/>
      <c r="AT325" t="s">
        <v>93</v>
      </c>
      <c r="AU325" t="s"/>
      <c r="AV325" t="s"/>
      <c r="AW325" t="s"/>
      <c r="AX325" t="s"/>
      <c r="AY325" t="s"/>
      <c r="AZ325" t="s"/>
      <c r="BA325" t="s"/>
      <c r="BB325" t="n">
        <v>5041631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94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1006</v>
      </c>
      <c r="F326" t="s"/>
      <c r="G326" t="s">
        <v>74</v>
      </c>
      <c r="H326" t="s">
        <v>75</v>
      </c>
      <c r="I326" t="s"/>
      <c r="J326" t="s">
        <v>76</v>
      </c>
      <c r="K326" t="n">
        <v>23.33</v>
      </c>
      <c r="L326" t="s">
        <v>77</v>
      </c>
      <c r="M326" t="s">
        <v>156</v>
      </c>
      <c r="N326" t="s">
        <v>97</v>
      </c>
      <c r="O326" t="s">
        <v>80</v>
      </c>
      <c r="P326" t="s">
        <v>1006</v>
      </c>
      <c r="Q326" t="s"/>
      <c r="R326" t="s">
        <v>81</v>
      </c>
      <c r="S326" t="s">
        <v>158</v>
      </c>
      <c r="T326" t="s">
        <v>83</v>
      </c>
      <c r="U326" t="s"/>
      <c r="V326" t="s">
        <v>84</v>
      </c>
      <c r="W326" t="s">
        <v>85</v>
      </c>
      <c r="X326" t="s"/>
      <c r="Y326" t="s">
        <v>86</v>
      </c>
      <c r="Z326">
        <f>HYPERLINK("https://38.76.27.249/savepage/tk_15422080196946752_sr_1793.html","info")</f>
        <v/>
      </c>
      <c r="AA326" t="s"/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>
        <v>89</v>
      </c>
      <c r="AM326" t="s"/>
      <c r="AN326" t="s">
        <v>88</v>
      </c>
      <c r="AO326" t="s">
        <v>90</v>
      </c>
      <c r="AP326" t="n">
        <v>239</v>
      </c>
      <c r="AQ326" t="s">
        <v>91</v>
      </c>
      <c r="AR326" t="s">
        <v>92</v>
      </c>
      <c r="AS326" t="s"/>
      <c r="AT326" t="s">
        <v>93</v>
      </c>
      <c r="AU326" t="s"/>
      <c r="AV326" t="s"/>
      <c r="AW326" t="s"/>
      <c r="AX326" t="s"/>
      <c r="AY326" t="s"/>
      <c r="AZ326" t="s"/>
      <c r="BA326" t="s"/>
      <c r="BB326" t="n">
        <v>2434721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94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500</v>
      </c>
      <c r="F327" t="s"/>
      <c r="G327" t="s">
        <v>74</v>
      </c>
      <c r="H327" t="s">
        <v>75</v>
      </c>
      <c r="I327" t="s"/>
      <c r="J327" t="s">
        <v>76</v>
      </c>
      <c r="K327" t="n">
        <v>23.37</v>
      </c>
      <c r="L327" t="s">
        <v>77</v>
      </c>
      <c r="M327" t="s">
        <v>501</v>
      </c>
      <c r="N327" t="s">
        <v>314</v>
      </c>
      <c r="O327" t="s">
        <v>80</v>
      </c>
      <c r="P327" t="s">
        <v>500</v>
      </c>
      <c r="Q327" t="s"/>
      <c r="R327" t="s">
        <v>81</v>
      </c>
      <c r="S327" t="s">
        <v>502</v>
      </c>
      <c r="T327" t="s">
        <v>83</v>
      </c>
      <c r="U327" t="s"/>
      <c r="V327" t="s">
        <v>84</v>
      </c>
      <c r="W327" t="s">
        <v>99</v>
      </c>
      <c r="X327" t="s"/>
      <c r="Y327" t="s">
        <v>86</v>
      </c>
      <c r="Z327">
        <f>HYPERLINK("https://38.76.27.249/savepage/tk_15422099340160842_sr_1793.html","info")</f>
        <v/>
      </c>
      <c r="AA327" t="s"/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>
        <v>89</v>
      </c>
      <c r="AM327" t="s"/>
      <c r="AN327" t="s">
        <v>133</v>
      </c>
      <c r="AO327" t="s">
        <v>503</v>
      </c>
      <c r="AP327" t="n">
        <v>589</v>
      </c>
      <c r="AQ327" t="s">
        <v>91</v>
      </c>
      <c r="AR327" t="s">
        <v>71</v>
      </c>
      <c r="AS327" t="s"/>
      <c r="AT327" t="s">
        <v>93</v>
      </c>
      <c r="AU327" t="s"/>
      <c r="AV327" t="s"/>
      <c r="AW327" t="s"/>
      <c r="AX327" t="s"/>
      <c r="AY327" t="s"/>
      <c r="AZ327" t="s"/>
      <c r="BA327" t="s"/>
      <c r="BB327" t="n">
        <v>860754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94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500</v>
      </c>
      <c r="F328" t="s"/>
      <c r="G328" t="s">
        <v>74</v>
      </c>
      <c r="H328" t="s">
        <v>75</v>
      </c>
      <c r="I328" t="s"/>
      <c r="J328" t="s">
        <v>76</v>
      </c>
      <c r="K328" t="n">
        <v>25.22</v>
      </c>
      <c r="L328" t="s">
        <v>77</v>
      </c>
      <c r="M328" t="s">
        <v>504</v>
      </c>
      <c r="N328" t="s">
        <v>314</v>
      </c>
      <c r="O328" t="s">
        <v>80</v>
      </c>
      <c r="P328" t="s">
        <v>500</v>
      </c>
      <c r="Q328" t="s"/>
      <c r="R328" t="s">
        <v>81</v>
      </c>
      <c r="S328" t="s">
        <v>505</v>
      </c>
      <c r="T328" t="s">
        <v>83</v>
      </c>
      <c r="U328" t="s"/>
      <c r="V328" t="s">
        <v>84</v>
      </c>
      <c r="W328" t="s">
        <v>99</v>
      </c>
      <c r="X328" t="s"/>
      <c r="Y328" t="s">
        <v>86</v>
      </c>
      <c r="Z328">
        <f>HYPERLINK("https://38.76.27.249/savepage/tk_15422099340160842_sr_1793.html","info")</f>
        <v/>
      </c>
      <c r="AA328" t="s"/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>
        <v>89</v>
      </c>
      <c r="AM328" t="s"/>
      <c r="AN328" t="s">
        <v>133</v>
      </c>
      <c r="AO328" t="s">
        <v>506</v>
      </c>
      <c r="AP328" t="n">
        <v>589</v>
      </c>
      <c r="AQ328" t="s">
        <v>91</v>
      </c>
      <c r="AR328" t="s">
        <v>92</v>
      </c>
      <c r="AS328" t="s"/>
      <c r="AT328" t="s">
        <v>93</v>
      </c>
      <c r="AU328" t="s"/>
      <c r="AV328" t="s"/>
      <c r="AW328" t="s"/>
      <c r="AX328" t="s"/>
      <c r="AY328" t="s"/>
      <c r="AZ328" t="s"/>
      <c r="BA328" t="s"/>
      <c r="BB328" t="n">
        <v>860754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94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1007</v>
      </c>
      <c r="F329" t="s"/>
      <c r="G329" t="s">
        <v>74</v>
      </c>
      <c r="H329" t="s">
        <v>75</v>
      </c>
      <c r="I329" t="s"/>
      <c r="J329" t="s">
        <v>76</v>
      </c>
      <c r="K329" t="n">
        <v>13.38</v>
      </c>
      <c r="L329" t="s">
        <v>77</v>
      </c>
      <c r="M329" t="s">
        <v>649</v>
      </c>
      <c r="N329" t="s">
        <v>131</v>
      </c>
      <c r="O329" t="s">
        <v>80</v>
      </c>
      <c r="P329" t="s">
        <v>1007</v>
      </c>
      <c r="Q329" t="s"/>
      <c r="R329" t="s">
        <v>81</v>
      </c>
      <c r="S329" t="s">
        <v>1008</v>
      </c>
      <c r="T329" t="s">
        <v>83</v>
      </c>
      <c r="U329" t="s"/>
      <c r="V329" t="s">
        <v>84</v>
      </c>
      <c r="W329" t="s">
        <v>99</v>
      </c>
      <c r="X329" t="s"/>
      <c r="Y329" t="s">
        <v>86</v>
      </c>
      <c r="Z329">
        <f>HYPERLINK("https://38.76.27.249/savepage/tk_15422101735588486_sr_1793.html","info")</f>
        <v/>
      </c>
      <c r="AA329" t="s"/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>
        <v>89</v>
      </c>
      <c r="AM329" t="s"/>
      <c r="AN329" t="s">
        <v>88</v>
      </c>
      <c r="AO329" t="s">
        <v>90</v>
      </c>
      <c r="AP329" t="n">
        <v>635</v>
      </c>
      <c r="AQ329" t="s">
        <v>91</v>
      </c>
      <c r="AR329" t="s">
        <v>92</v>
      </c>
      <c r="AS329" t="s"/>
      <c r="AT329" t="s">
        <v>93</v>
      </c>
      <c r="AU329" t="s"/>
      <c r="AV329" t="s"/>
      <c r="AW329" t="s"/>
      <c r="AX329" t="s"/>
      <c r="AY329" t="s"/>
      <c r="AZ329" t="s"/>
      <c r="BA329" t="s"/>
      <c r="BB329" t="n">
        <v>5770020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94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1009</v>
      </c>
      <c r="F330" t="s"/>
      <c r="G330" t="s">
        <v>74</v>
      </c>
      <c r="H330" t="s">
        <v>75</v>
      </c>
      <c r="I330" t="s"/>
      <c r="J330" t="s">
        <v>76</v>
      </c>
      <c r="K330" t="n">
        <v>42.28</v>
      </c>
      <c r="L330" t="s">
        <v>77</v>
      </c>
      <c r="M330" t="s">
        <v>1010</v>
      </c>
      <c r="N330" t="s">
        <v>1011</v>
      </c>
      <c r="O330" t="s">
        <v>80</v>
      </c>
      <c r="P330" t="s">
        <v>1009</v>
      </c>
      <c r="Q330" t="s"/>
      <c r="R330" t="s">
        <v>81</v>
      </c>
      <c r="S330" t="s">
        <v>1012</v>
      </c>
      <c r="T330" t="s">
        <v>83</v>
      </c>
      <c r="U330" t="s"/>
      <c r="V330" t="s">
        <v>84</v>
      </c>
      <c r="W330" t="s">
        <v>99</v>
      </c>
      <c r="X330" t="s"/>
      <c r="Y330" t="s">
        <v>86</v>
      </c>
      <c r="Z330">
        <f>HYPERLINK("https://38.76.27.249/savepage/tk_15422067953003614_sr_1793.html","info")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>
        <v>89</v>
      </c>
      <c r="AM330" t="s"/>
      <c r="AN330" t="s">
        <v>133</v>
      </c>
      <c r="AO330" t="s">
        <v>998</v>
      </c>
      <c r="AP330" t="n">
        <v>29</v>
      </c>
      <c r="AQ330" t="s">
        <v>91</v>
      </c>
      <c r="AR330" t="s">
        <v>71</v>
      </c>
      <c r="AS330" t="s"/>
      <c r="AT330" t="s">
        <v>93</v>
      </c>
      <c r="AU330" t="s"/>
      <c r="AV330" t="s"/>
      <c r="AW330" t="s"/>
      <c r="AX330" t="s"/>
      <c r="AY330" t="s"/>
      <c r="AZ330" t="s"/>
      <c r="BA330" t="s"/>
      <c r="BB330" t="n">
        <v>770088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1013</v>
      </c>
      <c r="F331" t="s"/>
      <c r="G331" t="s">
        <v>74</v>
      </c>
      <c r="H331" t="s">
        <v>75</v>
      </c>
      <c r="I331" t="s"/>
      <c r="J331" t="s">
        <v>76</v>
      </c>
      <c r="K331" t="n">
        <v>266.84</v>
      </c>
      <c r="L331" t="s">
        <v>77</v>
      </c>
      <c r="M331" t="s">
        <v>1014</v>
      </c>
      <c r="N331" t="s">
        <v>131</v>
      </c>
      <c r="O331" t="s">
        <v>80</v>
      </c>
      <c r="P331" t="s">
        <v>1013</v>
      </c>
      <c r="Q331" t="s"/>
      <c r="R331" t="s">
        <v>275</v>
      </c>
      <c r="S331" t="s">
        <v>1015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HYPERLINK("https://38.76.27.249/savepage/tk_15422066393051982_sr_1793.html","info")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>
        <v>89</v>
      </c>
      <c r="AM331" t="s"/>
      <c r="AN331" t="s">
        <v>133</v>
      </c>
      <c r="AO331" t="s">
        <v>1016</v>
      </c>
      <c r="AP331" t="n">
        <v>2</v>
      </c>
      <c r="AQ331" t="s">
        <v>91</v>
      </c>
      <c r="AR331" t="s">
        <v>71</v>
      </c>
      <c r="AS331" t="s"/>
      <c r="AT331" t="s">
        <v>93</v>
      </c>
      <c r="AU331" t="s"/>
      <c r="AV331" t="s"/>
      <c r="AW331" t="s"/>
      <c r="AX331" t="s"/>
      <c r="AY331" t="s"/>
      <c r="AZ331" t="s"/>
      <c r="BA331" t="s"/>
      <c r="BB331" t="n">
        <v>7490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1013</v>
      </c>
      <c r="F332" t="s"/>
      <c r="G332" t="s">
        <v>74</v>
      </c>
      <c r="H332" t="s">
        <v>75</v>
      </c>
      <c r="I332" t="s"/>
      <c r="J332" t="s">
        <v>76</v>
      </c>
      <c r="K332" t="n">
        <v>274.28</v>
      </c>
      <c r="L332" t="s">
        <v>77</v>
      </c>
      <c r="M332" t="s">
        <v>1017</v>
      </c>
      <c r="N332" t="s">
        <v>131</v>
      </c>
      <c r="O332" t="s">
        <v>80</v>
      </c>
      <c r="P332" t="s">
        <v>1013</v>
      </c>
      <c r="Q332" t="s"/>
      <c r="R332" t="s">
        <v>275</v>
      </c>
      <c r="S332" t="s">
        <v>1018</v>
      </c>
      <c r="T332" t="s">
        <v>83</v>
      </c>
      <c r="U332" t="s"/>
      <c r="V332" t="s">
        <v>84</v>
      </c>
      <c r="W332" t="s">
        <v>99</v>
      </c>
      <c r="X332" t="s"/>
      <c r="Y332" t="s">
        <v>86</v>
      </c>
      <c r="Z332">
        <f>HYPERLINK("https://38.76.27.249/savepage/tk_15422066393051982_sr_1793.html","info")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>
        <v>89</v>
      </c>
      <c r="AM332" t="s"/>
      <c r="AN332" t="s">
        <v>133</v>
      </c>
      <c r="AO332" t="s">
        <v>1019</v>
      </c>
      <c r="AP332" t="n">
        <v>2</v>
      </c>
      <c r="AQ332" t="s">
        <v>91</v>
      </c>
      <c r="AR332" t="s">
        <v>71</v>
      </c>
      <c r="AS332" t="s"/>
      <c r="AT332" t="s">
        <v>93</v>
      </c>
      <c r="AU332" t="s"/>
      <c r="AV332" t="s"/>
      <c r="AW332" t="s"/>
      <c r="AX332" t="s"/>
      <c r="AY332" t="s"/>
      <c r="AZ332" t="s"/>
      <c r="BA332" t="s"/>
      <c r="BB332" t="n">
        <v>7490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1020</v>
      </c>
      <c r="F333" t="s"/>
      <c r="G333" t="s">
        <v>74</v>
      </c>
      <c r="H333" t="s">
        <v>75</v>
      </c>
      <c r="I333" t="s"/>
      <c r="J333" t="s">
        <v>76</v>
      </c>
      <c r="K333" t="n">
        <v>31.46</v>
      </c>
      <c r="L333" t="s">
        <v>77</v>
      </c>
      <c r="M333" t="s">
        <v>1021</v>
      </c>
      <c r="N333" t="s">
        <v>97</v>
      </c>
      <c r="O333" t="s">
        <v>80</v>
      </c>
      <c r="P333" t="s">
        <v>1020</v>
      </c>
      <c r="Q333" t="s"/>
      <c r="R333" t="s">
        <v>81</v>
      </c>
      <c r="S333" t="s">
        <v>1022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HYPERLINK("https://38.76.27.249/savepage/tk_15422079737112663_sr_1793.html","info")</f>
        <v/>
      </c>
      <c r="AA333" t="s"/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>
        <v>89</v>
      </c>
      <c r="AM333" t="s"/>
      <c r="AN333" t="s">
        <v>88</v>
      </c>
      <c r="AO333" t="s">
        <v>90</v>
      </c>
      <c r="AP333" t="n">
        <v>231</v>
      </c>
      <c r="AQ333" t="s">
        <v>91</v>
      </c>
      <c r="AR333" t="s">
        <v>92</v>
      </c>
      <c r="AS333" t="s"/>
      <c r="AT333" t="s">
        <v>93</v>
      </c>
      <c r="AU333" t="s"/>
      <c r="AV333" t="s"/>
      <c r="AW333" t="s"/>
      <c r="AX333" t="s"/>
      <c r="AY333" t="s"/>
      <c r="AZ333" t="s"/>
      <c r="BA333" t="s"/>
      <c r="BB333" t="n">
        <v>248416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1023</v>
      </c>
      <c r="F334" t="s"/>
      <c r="G334" t="s">
        <v>74</v>
      </c>
      <c r="H334" t="s">
        <v>75</v>
      </c>
      <c r="I334" t="s"/>
      <c r="J334" t="s">
        <v>76</v>
      </c>
      <c r="K334" t="n">
        <v>31.74</v>
      </c>
      <c r="L334" t="s">
        <v>77</v>
      </c>
      <c r="M334" t="s">
        <v>564</v>
      </c>
      <c r="N334" t="s">
        <v>124</v>
      </c>
      <c r="O334" t="s">
        <v>80</v>
      </c>
      <c r="P334" t="s">
        <v>1023</v>
      </c>
      <c r="Q334" t="s"/>
      <c r="R334" t="s">
        <v>477</v>
      </c>
      <c r="S334" t="s">
        <v>1024</v>
      </c>
      <c r="T334" t="s">
        <v>83</v>
      </c>
      <c r="U334" t="s"/>
      <c r="V334" t="s">
        <v>84</v>
      </c>
      <c r="W334" t="s">
        <v>99</v>
      </c>
      <c r="X334" t="s"/>
      <c r="Y334" t="s">
        <v>86</v>
      </c>
      <c r="Z334">
        <f>HYPERLINK("https://38.76.27.249/savepage/tk_15422074460878744_sr_1793.html","info")</f>
        <v/>
      </c>
      <c r="AA334" t="s"/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>
        <v>89</v>
      </c>
      <c r="AM334" t="s"/>
      <c r="AN334" t="s">
        <v>88</v>
      </c>
      <c r="AO334" t="s">
        <v>90</v>
      </c>
      <c r="AP334" t="n">
        <v>137</v>
      </c>
      <c r="AQ334" t="s">
        <v>91</v>
      </c>
      <c r="AR334" t="s">
        <v>71</v>
      </c>
      <c r="AS334" t="s"/>
      <c r="AT334" t="s">
        <v>93</v>
      </c>
      <c r="AU334" t="s"/>
      <c r="AV334" t="s"/>
      <c r="AW334" t="s"/>
      <c r="AX334" t="s"/>
      <c r="AY334" t="s"/>
      <c r="AZ334" t="s"/>
      <c r="BA334" t="s"/>
      <c r="BB334" t="n">
        <v>788333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1025</v>
      </c>
      <c r="F335" t="s"/>
      <c r="G335" t="s">
        <v>74</v>
      </c>
      <c r="H335" t="s">
        <v>75</v>
      </c>
      <c r="I335" t="s"/>
      <c r="J335" t="s">
        <v>76</v>
      </c>
      <c r="K335" t="n">
        <v>27.8</v>
      </c>
      <c r="L335" t="s">
        <v>77</v>
      </c>
      <c r="M335" t="s">
        <v>109</v>
      </c>
      <c r="N335" t="s">
        <v>120</v>
      </c>
      <c r="O335" t="s">
        <v>80</v>
      </c>
      <c r="P335" t="s">
        <v>1025</v>
      </c>
      <c r="Q335" t="s"/>
      <c r="R335" t="s">
        <v>81</v>
      </c>
      <c r="S335" t="s">
        <v>1026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HYPERLINK("https://38.76.27.249/savepage/tk_1542208453990899_sr_1793.html","info")</f>
        <v/>
      </c>
      <c r="AA335" t="s"/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>
        <v>89</v>
      </c>
      <c r="AM335" t="s"/>
      <c r="AN335" t="s">
        <v>88</v>
      </c>
      <c r="AO335" t="s">
        <v>90</v>
      </c>
      <c r="AP335" t="n">
        <v>318</v>
      </c>
      <c r="AQ335" t="s">
        <v>91</v>
      </c>
      <c r="AR335" t="s">
        <v>92</v>
      </c>
      <c r="AS335" t="s"/>
      <c r="AT335" t="s">
        <v>93</v>
      </c>
      <c r="AU335" t="s"/>
      <c r="AV335" t="s"/>
      <c r="AW335" t="s"/>
      <c r="AX335" t="s"/>
      <c r="AY335" t="s"/>
      <c r="AZ335" t="s"/>
      <c r="BA335" t="s"/>
      <c r="BB335" t="n">
        <v>5041508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1027</v>
      </c>
      <c r="F336" t="s"/>
      <c r="G336" t="s">
        <v>74</v>
      </c>
      <c r="H336" t="s">
        <v>75</v>
      </c>
      <c r="I336" t="s"/>
      <c r="J336" t="s">
        <v>76</v>
      </c>
      <c r="K336" t="n">
        <v>25.24</v>
      </c>
      <c r="L336" t="s">
        <v>77</v>
      </c>
      <c r="M336" t="s">
        <v>504</v>
      </c>
      <c r="N336" t="s">
        <v>1028</v>
      </c>
      <c r="O336" t="s">
        <v>80</v>
      </c>
      <c r="P336" t="s">
        <v>1027</v>
      </c>
      <c r="Q336" t="s"/>
      <c r="R336" t="s">
        <v>477</v>
      </c>
      <c r="S336" t="s">
        <v>437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HYPERLINK("https://38.76.27.249/savepage/tk_15422075274773195_sr_1793.html","info")</f>
        <v/>
      </c>
      <c r="AA336" t="s"/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>
        <v>89</v>
      </c>
      <c r="AM336" t="s"/>
      <c r="AN336" t="s">
        <v>88</v>
      </c>
      <c r="AO336" t="s">
        <v>90</v>
      </c>
      <c r="AP336" t="n">
        <v>152</v>
      </c>
      <c r="AQ336" t="s">
        <v>91</v>
      </c>
      <c r="AR336" t="s">
        <v>92</v>
      </c>
      <c r="AS336" t="s"/>
      <c r="AT336" t="s">
        <v>93</v>
      </c>
      <c r="AU336" t="s"/>
      <c r="AV336" t="s"/>
      <c r="AW336" t="s"/>
      <c r="AX336" t="s"/>
      <c r="AY336" t="s"/>
      <c r="AZ336" t="s"/>
      <c r="BA336" t="s"/>
      <c r="BB336" t="n">
        <v>869429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1027</v>
      </c>
      <c r="F337" t="s"/>
      <c r="G337" t="s">
        <v>74</v>
      </c>
      <c r="H337" t="s">
        <v>75</v>
      </c>
      <c r="I337" t="s"/>
      <c r="J337" t="s">
        <v>76</v>
      </c>
      <c r="K337" t="n">
        <v>36.06</v>
      </c>
      <c r="L337" t="s">
        <v>77</v>
      </c>
      <c r="M337" t="s">
        <v>419</v>
      </c>
      <c r="N337" t="s">
        <v>1028</v>
      </c>
      <c r="O337" t="s">
        <v>80</v>
      </c>
      <c r="P337" t="s">
        <v>1027</v>
      </c>
      <c r="Q337" t="s"/>
      <c r="R337" t="s">
        <v>477</v>
      </c>
      <c r="S337" t="s">
        <v>424</v>
      </c>
      <c r="T337" t="s">
        <v>83</v>
      </c>
      <c r="U337" t="s"/>
      <c r="V337" t="s">
        <v>84</v>
      </c>
      <c r="W337" t="s">
        <v>99</v>
      </c>
      <c r="X337" t="s"/>
      <c r="Y337" t="s">
        <v>86</v>
      </c>
      <c r="Z337">
        <f>HYPERLINK("https://38.76.27.249/savepage/tk_15422075274773195_sr_1793.html","info")</f>
        <v/>
      </c>
      <c r="AA337" t="s"/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>
        <v>89</v>
      </c>
      <c r="AM337" t="s"/>
      <c r="AN337" t="s">
        <v>88</v>
      </c>
      <c r="AO337" t="s">
        <v>90</v>
      </c>
      <c r="AP337" t="n">
        <v>152</v>
      </c>
      <c r="AQ337" t="s">
        <v>91</v>
      </c>
      <c r="AR337" t="s">
        <v>92</v>
      </c>
      <c r="AS337" t="s"/>
      <c r="AT337" t="s">
        <v>93</v>
      </c>
      <c r="AU337" t="s"/>
      <c r="AV337" t="s"/>
      <c r="AW337" t="s"/>
      <c r="AX337" t="s"/>
      <c r="AY337" t="s"/>
      <c r="AZ337" t="s"/>
      <c r="BA337" t="s"/>
      <c r="BB337" t="n">
        <v>869429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1029</v>
      </c>
      <c r="F338" t="s"/>
      <c r="G338" t="s">
        <v>74</v>
      </c>
      <c r="H338" t="s">
        <v>75</v>
      </c>
      <c r="I338" t="s"/>
      <c r="J338" t="s">
        <v>76</v>
      </c>
      <c r="K338" t="n">
        <v>19.48</v>
      </c>
      <c r="L338" t="s">
        <v>77</v>
      </c>
      <c r="M338" t="s">
        <v>1030</v>
      </c>
      <c r="N338" t="s">
        <v>695</v>
      </c>
      <c r="O338" t="s">
        <v>80</v>
      </c>
      <c r="P338" t="s">
        <v>1029</v>
      </c>
      <c r="Q338" t="s"/>
      <c r="R338" t="s">
        <v>81</v>
      </c>
      <c r="S338" t="s">
        <v>1031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HYPERLINK("https://38.76.27.249/savepage/tk_15422099687301958_sr_1793.html","info")</f>
        <v/>
      </c>
      <c r="AA338" t="s"/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>
        <v>89</v>
      </c>
      <c r="AM338" t="s"/>
      <c r="AN338" t="s">
        <v>88</v>
      </c>
      <c r="AO338" t="s">
        <v>90</v>
      </c>
      <c r="AP338" t="n">
        <v>595</v>
      </c>
      <c r="AQ338" t="s">
        <v>91</v>
      </c>
      <c r="AR338" t="s">
        <v>71</v>
      </c>
      <c r="AS338" t="s"/>
      <c r="AT338" t="s">
        <v>93</v>
      </c>
      <c r="AU338" t="s"/>
      <c r="AV338" t="s"/>
      <c r="AW338" t="s"/>
      <c r="AX338" t="s"/>
      <c r="AY338" t="s"/>
      <c r="AZ338" t="s"/>
      <c r="BA338" t="s"/>
      <c r="BB338" t="n">
        <v>5042357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1029</v>
      </c>
      <c r="F339" t="s"/>
      <c r="G339" t="s">
        <v>74</v>
      </c>
      <c r="H339" t="s">
        <v>75</v>
      </c>
      <c r="I339" t="s"/>
      <c r="J339" t="s">
        <v>76</v>
      </c>
      <c r="K339" t="n">
        <v>20.95</v>
      </c>
      <c r="L339" t="s">
        <v>77</v>
      </c>
      <c r="M339" t="s">
        <v>1032</v>
      </c>
      <c r="N339" t="s">
        <v>695</v>
      </c>
      <c r="O339" t="s">
        <v>80</v>
      </c>
      <c r="P339" t="s">
        <v>1029</v>
      </c>
      <c r="Q339" t="s"/>
      <c r="R339" t="s">
        <v>81</v>
      </c>
      <c r="S339" t="s">
        <v>1033</v>
      </c>
      <c r="T339" t="s">
        <v>83</v>
      </c>
      <c r="U339" t="s"/>
      <c r="V339" t="s">
        <v>84</v>
      </c>
      <c r="W339" t="s">
        <v>99</v>
      </c>
      <c r="X339" t="s"/>
      <c r="Y339" t="s">
        <v>86</v>
      </c>
      <c r="Z339">
        <f>HYPERLINK("https://38.76.27.249/savepage/tk_15422099687301958_sr_1793.html","info")</f>
        <v/>
      </c>
      <c r="AA339" t="s"/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>
        <v>89</v>
      </c>
      <c r="AM339" t="s"/>
      <c r="AN339" t="s">
        <v>88</v>
      </c>
      <c r="AO339" t="s">
        <v>90</v>
      </c>
      <c r="AP339" t="n">
        <v>595</v>
      </c>
      <c r="AQ339" t="s">
        <v>91</v>
      </c>
      <c r="AR339" t="s">
        <v>71</v>
      </c>
      <c r="AS339" t="s"/>
      <c r="AT339" t="s">
        <v>93</v>
      </c>
      <c r="AU339" t="s"/>
      <c r="AV339" t="s"/>
      <c r="AW339" t="s"/>
      <c r="AX339" t="s"/>
      <c r="AY339" t="s"/>
      <c r="AZ339" t="s"/>
      <c r="BA339" t="s"/>
      <c r="BB339" t="n">
        <v>5042357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1034</v>
      </c>
      <c r="F340" t="s"/>
      <c r="G340" t="s">
        <v>74</v>
      </c>
      <c r="H340" t="s">
        <v>75</v>
      </c>
      <c r="I340" t="s"/>
      <c r="J340" t="s">
        <v>76</v>
      </c>
      <c r="K340" t="n">
        <v>26.56</v>
      </c>
      <c r="L340" t="s">
        <v>77</v>
      </c>
      <c r="M340" t="s">
        <v>1035</v>
      </c>
      <c r="N340" t="s">
        <v>131</v>
      </c>
      <c r="O340" t="s">
        <v>80</v>
      </c>
      <c r="P340" t="s">
        <v>1034</v>
      </c>
      <c r="Q340" t="s"/>
      <c r="R340" t="s">
        <v>81</v>
      </c>
      <c r="S340" t="s">
        <v>1036</v>
      </c>
      <c r="T340" t="s">
        <v>83</v>
      </c>
      <c r="U340" t="s"/>
      <c r="V340" t="s">
        <v>84</v>
      </c>
      <c r="W340" t="s">
        <v>99</v>
      </c>
      <c r="X340" t="s"/>
      <c r="Y340" t="s">
        <v>86</v>
      </c>
      <c r="Z340">
        <f>HYPERLINK("https://38.76.27.249/savepage/tk_15422079941192513_sr_1793.html","info")</f>
        <v/>
      </c>
      <c r="AA340" t="s"/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>
        <v>89</v>
      </c>
      <c r="AM340" t="s"/>
      <c r="AN340" t="s">
        <v>88</v>
      </c>
      <c r="AO340" t="s">
        <v>90</v>
      </c>
      <c r="AP340" t="n">
        <v>234</v>
      </c>
      <c r="AQ340" t="s">
        <v>91</v>
      </c>
      <c r="AR340" t="s">
        <v>71</v>
      </c>
      <c r="AS340" t="s"/>
      <c r="AT340" t="s">
        <v>93</v>
      </c>
      <c r="AU340" t="s"/>
      <c r="AV340" t="s"/>
      <c r="AW340" t="s"/>
      <c r="AX340" t="s"/>
      <c r="AY340" t="s"/>
      <c r="AZ340" t="s"/>
      <c r="BA340" t="s"/>
      <c r="BB340" t="n">
        <v>546212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1037</v>
      </c>
      <c r="F341" t="s"/>
      <c r="G341" t="s">
        <v>74</v>
      </c>
      <c r="H341" t="s">
        <v>75</v>
      </c>
      <c r="I341" t="s"/>
      <c r="J341" t="s">
        <v>76</v>
      </c>
      <c r="K341" t="n">
        <v>145.05</v>
      </c>
      <c r="L341" t="s">
        <v>77</v>
      </c>
      <c r="M341" t="s">
        <v>1038</v>
      </c>
      <c r="N341" t="s">
        <v>1039</v>
      </c>
      <c r="O341" t="s">
        <v>80</v>
      </c>
      <c r="P341" t="s">
        <v>1037</v>
      </c>
      <c r="Q341" t="s"/>
      <c r="R341" t="s">
        <v>81</v>
      </c>
      <c r="S341" t="s">
        <v>1040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HYPERLINK("https://38.76.27.249/savepage/tk_15422095201984148_sr_1793.html","info")</f>
        <v/>
      </c>
      <c r="AA341" t="s"/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>
        <v>89</v>
      </c>
      <c r="AM341" t="s"/>
      <c r="AN341" t="s">
        <v>88</v>
      </c>
      <c r="AO341" t="s">
        <v>90</v>
      </c>
      <c r="AP341" t="n">
        <v>513</v>
      </c>
      <c r="AQ341" t="s">
        <v>91</v>
      </c>
      <c r="AR341" t="s">
        <v>210</v>
      </c>
      <c r="AS341" t="s"/>
      <c r="AT341" t="s">
        <v>93</v>
      </c>
      <c r="AU341" t="s"/>
      <c r="AV341" t="s"/>
      <c r="AW341" t="s"/>
      <c r="AX341" t="s"/>
      <c r="AY341" t="s"/>
      <c r="AZ341" t="s"/>
      <c r="BA341" t="s"/>
      <c r="BB341" t="n">
        <v>49235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1037</v>
      </c>
      <c r="F342" t="s"/>
      <c r="G342" t="s">
        <v>74</v>
      </c>
      <c r="H342" t="s">
        <v>75</v>
      </c>
      <c r="I342" t="s"/>
      <c r="J342" t="s">
        <v>76</v>
      </c>
      <c r="K342" t="n">
        <v>158.12</v>
      </c>
      <c r="L342" t="s">
        <v>77</v>
      </c>
      <c r="M342" t="s">
        <v>1041</v>
      </c>
      <c r="N342" t="s">
        <v>1039</v>
      </c>
      <c r="O342" t="s">
        <v>80</v>
      </c>
      <c r="P342" t="s">
        <v>1037</v>
      </c>
      <c r="Q342" t="s"/>
      <c r="R342" t="s">
        <v>81</v>
      </c>
      <c r="S342" t="s">
        <v>1042</v>
      </c>
      <c r="T342" t="s">
        <v>83</v>
      </c>
      <c r="U342" t="s"/>
      <c r="V342" t="s">
        <v>84</v>
      </c>
      <c r="W342" t="s">
        <v>99</v>
      </c>
      <c r="X342" t="s"/>
      <c r="Y342" t="s">
        <v>86</v>
      </c>
      <c r="Z342">
        <f>HYPERLINK("https://38.76.27.249/savepage/tk_15422095201984148_sr_1793.html","info")</f>
        <v/>
      </c>
      <c r="AA342" t="s"/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>
        <v>89</v>
      </c>
      <c r="AM342" t="s"/>
      <c r="AN342" t="s">
        <v>88</v>
      </c>
      <c r="AO342" t="s">
        <v>90</v>
      </c>
      <c r="AP342" t="n">
        <v>513</v>
      </c>
      <c r="AQ342" t="s">
        <v>91</v>
      </c>
      <c r="AR342" t="s">
        <v>210</v>
      </c>
      <c r="AS342" t="s"/>
      <c r="AT342" t="s">
        <v>93</v>
      </c>
      <c r="AU342" t="s"/>
      <c r="AV342" t="s"/>
      <c r="AW342" t="s"/>
      <c r="AX342" t="s"/>
      <c r="AY342" t="s"/>
      <c r="AZ342" t="s"/>
      <c r="BA342" t="s"/>
      <c r="BB342" t="n">
        <v>49235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1037</v>
      </c>
      <c r="F343" t="s"/>
      <c r="G343" t="s">
        <v>74</v>
      </c>
      <c r="H343" t="s">
        <v>75</v>
      </c>
      <c r="I343" t="s"/>
      <c r="J343" t="s">
        <v>76</v>
      </c>
      <c r="K343" t="n">
        <v>189.94</v>
      </c>
      <c r="L343" t="s">
        <v>77</v>
      </c>
      <c r="M343" t="s">
        <v>1043</v>
      </c>
      <c r="N343" t="s">
        <v>1039</v>
      </c>
      <c r="O343" t="s">
        <v>80</v>
      </c>
      <c r="P343" t="s">
        <v>1037</v>
      </c>
      <c r="Q343" t="s"/>
      <c r="R343" t="s">
        <v>81</v>
      </c>
      <c r="S343" t="s">
        <v>1044</v>
      </c>
      <c r="T343" t="s">
        <v>83</v>
      </c>
      <c r="U343" t="s"/>
      <c r="V343" t="s">
        <v>84</v>
      </c>
      <c r="W343" t="s">
        <v>99</v>
      </c>
      <c r="X343" t="s"/>
      <c r="Y343" t="s">
        <v>86</v>
      </c>
      <c r="Z343">
        <f>HYPERLINK("https://38.76.27.249/savepage/tk_15422095201984148_sr_1793.html","info")</f>
        <v/>
      </c>
      <c r="AA343" t="s"/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>
        <v>89</v>
      </c>
      <c r="AM343" t="s"/>
      <c r="AN343" t="s">
        <v>88</v>
      </c>
      <c r="AO343" t="s">
        <v>90</v>
      </c>
      <c r="AP343" t="n">
        <v>513</v>
      </c>
      <c r="AQ343" t="s">
        <v>91</v>
      </c>
      <c r="AR343" t="s">
        <v>210</v>
      </c>
      <c r="AS343" t="s"/>
      <c r="AT343" t="s">
        <v>93</v>
      </c>
      <c r="AU343" t="s"/>
      <c r="AV343" t="s"/>
      <c r="AW343" t="s"/>
      <c r="AX343" t="s"/>
      <c r="AY343" t="s"/>
      <c r="AZ343" t="s"/>
      <c r="BA343" t="s"/>
      <c r="BB343" t="n">
        <v>49235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1037</v>
      </c>
      <c r="F344" t="s"/>
      <c r="G344" t="s">
        <v>74</v>
      </c>
      <c r="H344" t="s">
        <v>75</v>
      </c>
      <c r="I344" t="s"/>
      <c r="J344" t="s">
        <v>76</v>
      </c>
      <c r="K344" t="n">
        <v>216.85</v>
      </c>
      <c r="L344" t="s">
        <v>77</v>
      </c>
      <c r="M344" t="s">
        <v>1045</v>
      </c>
      <c r="N344" t="s">
        <v>1039</v>
      </c>
      <c r="O344" t="s">
        <v>80</v>
      </c>
      <c r="P344" t="s">
        <v>1037</v>
      </c>
      <c r="Q344" t="s"/>
      <c r="R344" t="s">
        <v>81</v>
      </c>
      <c r="S344" t="s">
        <v>1046</v>
      </c>
      <c r="T344" t="s">
        <v>83</v>
      </c>
      <c r="U344" t="s"/>
      <c r="V344" t="s">
        <v>84</v>
      </c>
      <c r="W344" t="s">
        <v>99</v>
      </c>
      <c r="X344" t="s"/>
      <c r="Y344" t="s">
        <v>86</v>
      </c>
      <c r="Z344">
        <f>HYPERLINK("https://38.76.27.249/savepage/tk_15422095201984148_sr_1793.html","info")</f>
        <v/>
      </c>
      <c r="AA344" t="s"/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>
        <v>89</v>
      </c>
      <c r="AM344" t="s"/>
      <c r="AN344" t="s">
        <v>88</v>
      </c>
      <c r="AO344" t="s">
        <v>90</v>
      </c>
      <c r="AP344" t="n">
        <v>513</v>
      </c>
      <c r="AQ344" t="s">
        <v>91</v>
      </c>
      <c r="AR344" t="s">
        <v>210</v>
      </c>
      <c r="AS344" t="s"/>
      <c r="AT344" t="s">
        <v>93</v>
      </c>
      <c r="AU344" t="s"/>
      <c r="AV344" t="s"/>
      <c r="AW344" t="s"/>
      <c r="AX344" t="s"/>
      <c r="AY344" t="s"/>
      <c r="AZ344" t="s"/>
      <c r="BA344" t="s"/>
      <c r="BB344" t="n">
        <v>49235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1047</v>
      </c>
      <c r="F345" t="s"/>
      <c r="G345" t="s">
        <v>74</v>
      </c>
      <c r="H345" t="s">
        <v>75</v>
      </c>
      <c r="I345" t="s"/>
      <c r="J345" t="s">
        <v>76</v>
      </c>
      <c r="K345" t="n">
        <v>14.79</v>
      </c>
      <c r="L345" t="s">
        <v>77</v>
      </c>
      <c r="M345" t="s">
        <v>1048</v>
      </c>
      <c r="N345" t="s">
        <v>304</v>
      </c>
      <c r="O345" t="s">
        <v>80</v>
      </c>
      <c r="P345" t="s">
        <v>1047</v>
      </c>
      <c r="Q345" t="s"/>
      <c r="R345" t="s">
        <v>411</v>
      </c>
      <c r="S345" t="s">
        <v>1049</v>
      </c>
      <c r="T345" t="s">
        <v>83</v>
      </c>
      <c r="U345" t="s"/>
      <c r="V345" t="s">
        <v>84</v>
      </c>
      <c r="W345" t="s">
        <v>85</v>
      </c>
      <c r="X345" t="s"/>
      <c r="Y345" t="s">
        <v>86</v>
      </c>
      <c r="Z345">
        <f>HYPERLINK("https://38.76.27.249/savepage/tk_1542208094995997_sr_1793.html","info")</f>
        <v/>
      </c>
      <c r="AA345" t="s"/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>
        <v>89</v>
      </c>
      <c r="AM345" t="s"/>
      <c r="AN345" t="s">
        <v>88</v>
      </c>
      <c r="AO345" t="s">
        <v>90</v>
      </c>
      <c r="AP345" t="n">
        <v>252</v>
      </c>
      <c r="AQ345" t="s">
        <v>91</v>
      </c>
      <c r="AR345" t="s">
        <v>92</v>
      </c>
      <c r="AS345" t="s"/>
      <c r="AT345" t="s">
        <v>93</v>
      </c>
      <c r="AU345" t="s"/>
      <c r="AV345" t="s"/>
      <c r="AW345" t="s"/>
      <c r="AX345" t="s"/>
      <c r="AY345" t="s"/>
      <c r="AZ345" t="s"/>
      <c r="BA345" t="s"/>
      <c r="BB345" t="n">
        <v>2377992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1050</v>
      </c>
      <c r="F346" t="s"/>
      <c r="G346" t="s">
        <v>74</v>
      </c>
      <c r="H346" t="s">
        <v>75</v>
      </c>
      <c r="I346" t="s"/>
      <c r="J346" t="s">
        <v>76</v>
      </c>
      <c r="K346" t="n">
        <v>28.45</v>
      </c>
      <c r="L346" t="s">
        <v>77</v>
      </c>
      <c r="M346" t="s">
        <v>1051</v>
      </c>
      <c r="N346" t="s">
        <v>102</v>
      </c>
      <c r="O346" t="s">
        <v>80</v>
      </c>
      <c r="P346" t="s">
        <v>1050</v>
      </c>
      <c r="Q346" t="s"/>
      <c r="R346" t="s">
        <v>81</v>
      </c>
      <c r="S346" t="s">
        <v>1052</v>
      </c>
      <c r="T346" t="s">
        <v>83</v>
      </c>
      <c r="U346" t="s"/>
      <c r="V346" t="s">
        <v>84</v>
      </c>
      <c r="W346" t="s">
        <v>99</v>
      </c>
      <c r="X346" t="s"/>
      <c r="Y346" t="s">
        <v>86</v>
      </c>
      <c r="Z346">
        <f>HYPERLINK("https://38.76.27.249/savepage/tk_15422094988293784_sr_1793.html","info")</f>
        <v/>
      </c>
      <c r="AA346" t="s"/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>
        <v>89</v>
      </c>
      <c r="AM346" t="s"/>
      <c r="AN346" t="s">
        <v>88</v>
      </c>
      <c r="AO346" t="s">
        <v>90</v>
      </c>
      <c r="AP346" t="n">
        <v>509</v>
      </c>
      <c r="AQ346" t="s">
        <v>91</v>
      </c>
      <c r="AR346" t="s">
        <v>92</v>
      </c>
      <c r="AS346" t="s"/>
      <c r="AT346" t="s">
        <v>93</v>
      </c>
      <c r="AU346" t="s"/>
      <c r="AV346" t="s"/>
      <c r="AW346" t="s"/>
      <c r="AX346" t="s"/>
      <c r="AY346" t="s"/>
      <c r="AZ346" t="s"/>
      <c r="BA346" t="s"/>
      <c r="BB346" t="n">
        <v>334825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1053</v>
      </c>
      <c r="F347" t="s"/>
      <c r="G347" t="s">
        <v>74</v>
      </c>
      <c r="H347" t="s">
        <v>75</v>
      </c>
      <c r="I347" t="s"/>
      <c r="J347" t="s">
        <v>76</v>
      </c>
      <c r="K347" t="n">
        <v>18.97</v>
      </c>
      <c r="L347" t="s">
        <v>77</v>
      </c>
      <c r="M347" t="s">
        <v>749</v>
      </c>
      <c r="N347" t="s">
        <v>1054</v>
      </c>
      <c r="O347" t="s">
        <v>80</v>
      </c>
      <c r="P347" t="s">
        <v>1053</v>
      </c>
      <c r="Q347" t="s"/>
      <c r="R347" t="s">
        <v>477</v>
      </c>
      <c r="S347" t="s">
        <v>1055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HYPERLINK("https://38.76.27.249/savepage/tk_15422080496343684_sr_1793.html","info")</f>
        <v/>
      </c>
      <c r="AA347" t="s"/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>
        <v>89</v>
      </c>
      <c r="AM347" t="s"/>
      <c r="AN347" t="s">
        <v>88</v>
      </c>
      <c r="AO347" t="s">
        <v>90</v>
      </c>
      <c r="AP347" t="n">
        <v>244</v>
      </c>
      <c r="AQ347" t="s">
        <v>91</v>
      </c>
      <c r="AR347" t="s">
        <v>71</v>
      </c>
      <c r="AS347" t="s"/>
      <c r="AT347" t="s">
        <v>93</v>
      </c>
      <c r="AU347" t="s"/>
      <c r="AV347" t="s"/>
      <c r="AW347" t="s"/>
      <c r="AX347" t="s"/>
      <c r="AY347" t="s"/>
      <c r="AZ347" t="s"/>
      <c r="BA347" t="s"/>
      <c r="BB347" t="n">
        <v>2174116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1056</v>
      </c>
      <c r="F348" t="s"/>
      <c r="G348" t="s">
        <v>74</v>
      </c>
      <c r="H348" t="s">
        <v>75</v>
      </c>
      <c r="I348" t="s"/>
      <c r="J348" t="s">
        <v>76</v>
      </c>
      <c r="K348" t="n">
        <v>93.05</v>
      </c>
      <c r="L348" t="s">
        <v>77</v>
      </c>
      <c r="M348" t="s">
        <v>1057</v>
      </c>
      <c r="N348" t="s">
        <v>97</v>
      </c>
      <c r="O348" t="s">
        <v>80</v>
      </c>
      <c r="P348" t="s">
        <v>1056</v>
      </c>
      <c r="Q348" t="s"/>
      <c r="R348" t="s">
        <v>81</v>
      </c>
      <c r="S348" t="s">
        <v>1058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HYPERLINK("https://38.76.27.249/savepage/tk_15422067311106555_sr_1793.html","info")</f>
        <v/>
      </c>
      <c r="AA348" t="s"/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>
        <v>89</v>
      </c>
      <c r="AM348" t="s"/>
      <c r="AN348" t="s">
        <v>88</v>
      </c>
      <c r="AO348" t="s">
        <v>90</v>
      </c>
      <c r="AP348" t="n">
        <v>18</v>
      </c>
      <c r="AQ348" t="s">
        <v>91</v>
      </c>
      <c r="AR348" t="s">
        <v>92</v>
      </c>
      <c r="AS348" t="s"/>
      <c r="AT348" t="s">
        <v>93</v>
      </c>
      <c r="AU348" t="s"/>
      <c r="AV348" t="s"/>
      <c r="AW348" t="s"/>
      <c r="AX348" t="s"/>
      <c r="AY348" t="s"/>
      <c r="AZ348" t="s"/>
      <c r="BA348" t="s"/>
      <c r="BB348" t="n">
        <v>70681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1056</v>
      </c>
      <c r="F349" t="s"/>
      <c r="G349" t="s">
        <v>74</v>
      </c>
      <c r="H349" t="s">
        <v>75</v>
      </c>
      <c r="I349" t="s"/>
      <c r="J349" t="s">
        <v>76</v>
      </c>
      <c r="K349" t="n">
        <v>107.47</v>
      </c>
      <c r="L349" t="s">
        <v>77</v>
      </c>
      <c r="M349" t="s">
        <v>1059</v>
      </c>
      <c r="N349" t="s">
        <v>97</v>
      </c>
      <c r="O349" t="s">
        <v>80</v>
      </c>
      <c r="P349" t="s">
        <v>1056</v>
      </c>
      <c r="Q349" t="s"/>
      <c r="R349" t="s">
        <v>81</v>
      </c>
      <c r="S349" t="s">
        <v>1060</v>
      </c>
      <c r="T349" t="s">
        <v>83</v>
      </c>
      <c r="U349" t="s"/>
      <c r="V349" t="s">
        <v>84</v>
      </c>
      <c r="W349" t="s">
        <v>99</v>
      </c>
      <c r="X349" t="s"/>
      <c r="Y349" t="s">
        <v>86</v>
      </c>
      <c r="Z349">
        <f>HYPERLINK("https://38.76.27.249/savepage/tk_15422067311106555_sr_1793.html","info")</f>
        <v/>
      </c>
      <c r="AA349" t="s"/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>
        <v>89</v>
      </c>
      <c r="AM349" t="s"/>
      <c r="AN349" t="s">
        <v>133</v>
      </c>
      <c r="AO349" t="s">
        <v>1061</v>
      </c>
      <c r="AP349" t="n">
        <v>18</v>
      </c>
      <c r="AQ349" t="s">
        <v>91</v>
      </c>
      <c r="AR349" t="s">
        <v>71</v>
      </c>
      <c r="AS349" t="s"/>
      <c r="AT349" t="s">
        <v>93</v>
      </c>
      <c r="AU349" t="s"/>
      <c r="AV349" t="s"/>
      <c r="AW349" t="s"/>
      <c r="AX349" t="s"/>
      <c r="AY349" t="s"/>
      <c r="AZ349" t="s"/>
      <c r="BA349" t="s"/>
      <c r="BB349" t="n">
        <v>70681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1062</v>
      </c>
      <c r="F350" t="s"/>
      <c r="G350" t="s">
        <v>74</v>
      </c>
      <c r="H350" t="s">
        <v>75</v>
      </c>
      <c r="I350" t="s"/>
      <c r="J350" t="s">
        <v>76</v>
      </c>
      <c r="K350" t="n">
        <v>165.19</v>
      </c>
      <c r="L350" t="s">
        <v>77</v>
      </c>
      <c r="M350" t="s">
        <v>1063</v>
      </c>
      <c r="N350" t="s">
        <v>1064</v>
      </c>
      <c r="O350" t="s">
        <v>80</v>
      </c>
      <c r="P350" t="s">
        <v>1062</v>
      </c>
      <c r="Q350" t="s"/>
      <c r="R350" t="s">
        <v>275</v>
      </c>
      <c r="S350" t="s">
        <v>1065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HYPERLINK("https://38.76.27.249/savepage/tk_1542207064924589_sr_1793.html","info")</f>
        <v/>
      </c>
      <c r="AA350" t="s"/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>
        <v>89</v>
      </c>
      <c r="AM350" t="s"/>
      <c r="AN350" t="s">
        <v>88</v>
      </c>
      <c r="AO350" t="s">
        <v>90</v>
      </c>
      <c r="AP350" t="n">
        <v>73</v>
      </c>
      <c r="AQ350" t="s">
        <v>91</v>
      </c>
      <c r="AR350" t="s">
        <v>71</v>
      </c>
      <c r="AS350" t="s"/>
      <c r="AT350" t="s">
        <v>93</v>
      </c>
      <c r="AU350" t="s"/>
      <c r="AV350" t="s"/>
      <c r="AW350" t="s"/>
      <c r="AX350" t="s"/>
      <c r="AY350" t="s"/>
      <c r="AZ350" t="s"/>
      <c r="BA350" t="s"/>
      <c r="BB350" t="n">
        <v>2164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1062</v>
      </c>
      <c r="F351" t="s"/>
      <c r="G351" t="s">
        <v>74</v>
      </c>
      <c r="H351" t="s">
        <v>75</v>
      </c>
      <c r="I351" t="s"/>
      <c r="J351" t="s">
        <v>76</v>
      </c>
      <c r="K351" t="n">
        <v>169.68</v>
      </c>
      <c r="L351" t="s">
        <v>77</v>
      </c>
      <c r="M351" t="s">
        <v>1066</v>
      </c>
      <c r="N351" t="s">
        <v>1064</v>
      </c>
      <c r="O351" t="s">
        <v>80</v>
      </c>
      <c r="P351" t="s">
        <v>1062</v>
      </c>
      <c r="Q351" t="s"/>
      <c r="R351" t="s">
        <v>275</v>
      </c>
      <c r="S351" t="s">
        <v>1067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HYPERLINK("https://38.76.27.249/savepage/tk_1542207064924589_sr_1793.html","info")</f>
        <v/>
      </c>
      <c r="AA351" t="s"/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>
        <v>89</v>
      </c>
      <c r="AM351" t="s"/>
      <c r="AN351" t="s">
        <v>88</v>
      </c>
      <c r="AO351" t="s">
        <v>90</v>
      </c>
      <c r="AP351" t="n">
        <v>73</v>
      </c>
      <c r="AQ351" t="s">
        <v>91</v>
      </c>
      <c r="AR351" t="s">
        <v>92</v>
      </c>
      <c r="AS351" t="s"/>
      <c r="AT351" t="s">
        <v>93</v>
      </c>
      <c r="AU351" t="s"/>
      <c r="AV351" t="s"/>
      <c r="AW351" t="s"/>
      <c r="AX351" t="s"/>
      <c r="AY351" t="s"/>
      <c r="AZ351" t="s"/>
      <c r="BA351" t="s"/>
      <c r="BB351" t="n">
        <v>2164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1062</v>
      </c>
      <c r="F352" t="s"/>
      <c r="G352" t="s">
        <v>74</v>
      </c>
      <c r="H352" t="s">
        <v>75</v>
      </c>
      <c r="I352" t="s"/>
      <c r="J352" t="s">
        <v>76</v>
      </c>
      <c r="K352" t="n">
        <v>172.62</v>
      </c>
      <c r="L352" t="s">
        <v>77</v>
      </c>
      <c r="M352" t="s">
        <v>1068</v>
      </c>
      <c r="N352" t="s">
        <v>1064</v>
      </c>
      <c r="O352" t="s">
        <v>80</v>
      </c>
      <c r="P352" t="s">
        <v>1062</v>
      </c>
      <c r="Q352" t="s"/>
      <c r="R352" t="s">
        <v>275</v>
      </c>
      <c r="S352" t="s">
        <v>1069</v>
      </c>
      <c r="T352" t="s">
        <v>83</v>
      </c>
      <c r="U352" t="s"/>
      <c r="V352" t="s">
        <v>84</v>
      </c>
      <c r="W352" t="s">
        <v>99</v>
      </c>
      <c r="X352" t="s"/>
      <c r="Y352" t="s">
        <v>86</v>
      </c>
      <c r="Z352">
        <f>HYPERLINK("https://38.76.27.249/savepage/tk_1542207064924589_sr_1793.html","info")</f>
        <v/>
      </c>
      <c r="AA352" t="s"/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>
        <v>89</v>
      </c>
      <c r="AM352" t="s"/>
      <c r="AN352" t="s">
        <v>88</v>
      </c>
      <c r="AO352" t="s">
        <v>90</v>
      </c>
      <c r="AP352" t="n">
        <v>73</v>
      </c>
      <c r="AQ352" t="s">
        <v>91</v>
      </c>
      <c r="AR352" t="s">
        <v>71</v>
      </c>
      <c r="AS352" t="s"/>
      <c r="AT352" t="s">
        <v>93</v>
      </c>
      <c r="AU352" t="s"/>
      <c r="AV352" t="s"/>
      <c r="AW352" t="s"/>
      <c r="AX352" t="s"/>
      <c r="AY352" t="s"/>
      <c r="AZ352" t="s"/>
      <c r="BA352" t="s"/>
      <c r="BB352" t="n">
        <v>2164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1062</v>
      </c>
      <c r="F353" t="s"/>
      <c r="G353" t="s">
        <v>74</v>
      </c>
      <c r="H353" t="s">
        <v>75</v>
      </c>
      <c r="I353" t="s"/>
      <c r="J353" t="s">
        <v>76</v>
      </c>
      <c r="K353" t="n">
        <v>176.05</v>
      </c>
      <c r="L353" t="s">
        <v>77</v>
      </c>
      <c r="M353" t="s">
        <v>1070</v>
      </c>
      <c r="N353" t="s">
        <v>1064</v>
      </c>
      <c r="O353" t="s">
        <v>80</v>
      </c>
      <c r="P353" t="s">
        <v>1062</v>
      </c>
      <c r="Q353" t="s"/>
      <c r="R353" t="s">
        <v>275</v>
      </c>
      <c r="S353" t="s">
        <v>1071</v>
      </c>
      <c r="T353" t="s">
        <v>83</v>
      </c>
      <c r="U353" t="s"/>
      <c r="V353" t="s">
        <v>84</v>
      </c>
      <c r="W353" t="s">
        <v>99</v>
      </c>
      <c r="X353" t="s"/>
      <c r="Y353" t="s">
        <v>86</v>
      </c>
      <c r="Z353">
        <f>HYPERLINK("https://38.76.27.249/savepage/tk_1542207064924589_sr_1793.html","info")</f>
        <v/>
      </c>
      <c r="AA353" t="s"/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>
        <v>89</v>
      </c>
      <c r="AM353" t="s"/>
      <c r="AN353" t="s">
        <v>88</v>
      </c>
      <c r="AO353" t="s">
        <v>90</v>
      </c>
      <c r="AP353" t="n">
        <v>73</v>
      </c>
      <c r="AQ353" t="s">
        <v>91</v>
      </c>
      <c r="AR353" t="s">
        <v>92</v>
      </c>
      <c r="AS353" t="s"/>
      <c r="AT353" t="s">
        <v>93</v>
      </c>
      <c r="AU353" t="s"/>
      <c r="AV353" t="s"/>
      <c r="AW353" t="s"/>
      <c r="AX353" t="s"/>
      <c r="AY353" t="s"/>
      <c r="AZ353" t="s"/>
      <c r="BA353" t="s"/>
      <c r="BB353" t="n">
        <v>2164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1072</v>
      </c>
      <c r="F354" t="s"/>
      <c r="G354" t="s">
        <v>74</v>
      </c>
      <c r="H354" t="s">
        <v>75</v>
      </c>
      <c r="I354" t="s"/>
      <c r="J354" t="s">
        <v>76</v>
      </c>
      <c r="K354" t="n">
        <v>50.9</v>
      </c>
      <c r="L354" t="s">
        <v>77</v>
      </c>
      <c r="M354" t="s">
        <v>1073</v>
      </c>
      <c r="N354" t="s">
        <v>281</v>
      </c>
      <c r="O354" t="s">
        <v>80</v>
      </c>
      <c r="P354" t="s">
        <v>1072</v>
      </c>
      <c r="Q354" t="s"/>
      <c r="R354" t="s">
        <v>81</v>
      </c>
      <c r="S354" t="s">
        <v>1074</v>
      </c>
      <c r="T354" t="s">
        <v>83</v>
      </c>
      <c r="U354" t="s"/>
      <c r="V354" t="s">
        <v>84</v>
      </c>
      <c r="W354" t="s">
        <v>99</v>
      </c>
      <c r="X354" t="s"/>
      <c r="Y354" t="s">
        <v>86</v>
      </c>
      <c r="Z354">
        <f>HYPERLINK("https://38.76.27.249/savepage/tk_15422083516437018_sr_1793.html","info")</f>
        <v/>
      </c>
      <c r="AA354" t="s"/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>
        <v>89</v>
      </c>
      <c r="AM354" t="s"/>
      <c r="AN354" t="s">
        <v>88</v>
      </c>
      <c r="AO354" t="s">
        <v>90</v>
      </c>
      <c r="AP354" t="n">
        <v>300</v>
      </c>
      <c r="AQ354" t="s">
        <v>91</v>
      </c>
      <c r="AR354" t="s">
        <v>92</v>
      </c>
      <c r="AS354" t="s"/>
      <c r="AT354" t="s">
        <v>93</v>
      </c>
      <c r="AU354" t="s"/>
      <c r="AV354" t="s"/>
      <c r="AW354" t="s"/>
      <c r="AX354" t="s"/>
      <c r="AY354" t="s"/>
      <c r="AZ354" t="s"/>
      <c r="BA354" t="s"/>
      <c r="BB354" t="n">
        <v>295805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1075</v>
      </c>
      <c r="F355" t="s"/>
      <c r="G355" t="s">
        <v>74</v>
      </c>
      <c r="H355" t="s">
        <v>75</v>
      </c>
      <c r="I355" t="s"/>
      <c r="J355" t="s">
        <v>76</v>
      </c>
      <c r="K355" t="n">
        <v>9.539999999999999</v>
      </c>
      <c r="L355" t="s">
        <v>77</v>
      </c>
      <c r="M355" t="s">
        <v>109</v>
      </c>
      <c r="N355" t="s">
        <v>614</v>
      </c>
      <c r="O355" t="s">
        <v>80</v>
      </c>
      <c r="P355" t="s">
        <v>1075</v>
      </c>
      <c r="Q355" t="s"/>
      <c r="R355" t="s">
        <v>81</v>
      </c>
      <c r="S355" t="s">
        <v>529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HYPERLINK("https://38.76.27.249/savepage/tk_15422087134054866_sr_1793.html","info")</f>
        <v/>
      </c>
      <c r="AA355" t="s"/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>
        <v>89</v>
      </c>
      <c r="AM355" t="s"/>
      <c r="AN355" t="s">
        <v>88</v>
      </c>
      <c r="AO355" t="s">
        <v>90</v>
      </c>
      <c r="AP355" t="n">
        <v>364</v>
      </c>
      <c r="AQ355" t="s">
        <v>91</v>
      </c>
      <c r="AR355" t="s">
        <v>92</v>
      </c>
      <c r="AS355" t="s"/>
      <c r="AT355" t="s">
        <v>93</v>
      </c>
      <c r="AU355" t="s"/>
      <c r="AV355" t="s"/>
      <c r="AW355" t="s"/>
      <c r="AX355" t="s"/>
      <c r="AY355" t="s"/>
      <c r="AZ355" t="s"/>
      <c r="BA355" t="s"/>
      <c r="BB355" t="n">
        <v>2620706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1076</v>
      </c>
      <c r="F356" t="s"/>
      <c r="G356" t="s">
        <v>74</v>
      </c>
      <c r="H356" t="s">
        <v>75</v>
      </c>
      <c r="I356" t="s"/>
      <c r="J356" t="s">
        <v>76</v>
      </c>
      <c r="K356" t="n">
        <v>26.5</v>
      </c>
      <c r="L356" t="s">
        <v>77</v>
      </c>
      <c r="M356" t="s">
        <v>113</v>
      </c>
      <c r="N356" t="s">
        <v>131</v>
      </c>
      <c r="O356" t="s">
        <v>80</v>
      </c>
      <c r="P356" t="s">
        <v>1076</v>
      </c>
      <c r="Q356" t="s"/>
      <c r="R356" t="s">
        <v>81</v>
      </c>
      <c r="S356" t="s">
        <v>242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HYPERLINK("https://38.76.27.249/savepage/tk_15422082561730778_sr_1793.html","info")</f>
        <v/>
      </c>
      <c r="AA356" t="s"/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>
        <v>89</v>
      </c>
      <c r="AM356" t="s"/>
      <c r="AN356" t="s">
        <v>133</v>
      </c>
      <c r="AO356" t="s">
        <v>551</v>
      </c>
      <c r="AP356" t="n">
        <v>282</v>
      </c>
      <c r="AQ356" t="s">
        <v>91</v>
      </c>
      <c r="AR356" t="s">
        <v>92</v>
      </c>
      <c r="AS356" t="s"/>
      <c r="AT356" t="s">
        <v>93</v>
      </c>
      <c r="AU356" t="s"/>
      <c r="AV356" t="s"/>
      <c r="AW356" t="s"/>
      <c r="AX356" t="s"/>
      <c r="AY356" t="s"/>
      <c r="AZ356" t="s"/>
      <c r="BA356" t="s"/>
      <c r="BB356" t="n">
        <v>1415786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1076</v>
      </c>
      <c r="F357" t="s"/>
      <c r="G357" t="s">
        <v>74</v>
      </c>
      <c r="H357" t="s">
        <v>75</v>
      </c>
      <c r="I357" t="s"/>
      <c r="J357" t="s">
        <v>76</v>
      </c>
      <c r="K357" t="n">
        <v>29.41</v>
      </c>
      <c r="L357" t="s">
        <v>77</v>
      </c>
      <c r="M357" t="s">
        <v>1077</v>
      </c>
      <c r="N357" t="s">
        <v>131</v>
      </c>
      <c r="O357" t="s">
        <v>80</v>
      </c>
      <c r="P357" t="s">
        <v>1076</v>
      </c>
      <c r="Q357" t="s"/>
      <c r="R357" t="s">
        <v>81</v>
      </c>
      <c r="S357" t="s">
        <v>1078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HYPERLINK("https://38.76.27.249/savepage/tk_15422082561730778_sr_1793.html","info")</f>
        <v/>
      </c>
      <c r="AA357" t="s"/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>
        <v>89</v>
      </c>
      <c r="AM357" t="s"/>
      <c r="AN357" t="s">
        <v>133</v>
      </c>
      <c r="AO357" t="s">
        <v>1079</v>
      </c>
      <c r="AP357" t="n">
        <v>282</v>
      </c>
      <c r="AQ357" t="s">
        <v>91</v>
      </c>
      <c r="AR357" t="s">
        <v>71</v>
      </c>
      <c r="AS357" t="s"/>
      <c r="AT357" t="s">
        <v>93</v>
      </c>
      <c r="AU357" t="s"/>
      <c r="AV357" t="s"/>
      <c r="AW357" t="s"/>
      <c r="AX357" t="s"/>
      <c r="AY357" t="s"/>
      <c r="AZ357" t="s"/>
      <c r="BA357" t="s"/>
      <c r="BB357" t="n">
        <v>1415786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1080</v>
      </c>
      <c r="F358" t="s"/>
      <c r="G358" t="s">
        <v>74</v>
      </c>
      <c r="H358" t="s">
        <v>75</v>
      </c>
      <c r="I358" t="s"/>
      <c r="J358" t="s">
        <v>76</v>
      </c>
      <c r="K358" t="n">
        <v>32.42</v>
      </c>
      <c r="L358" t="s">
        <v>77</v>
      </c>
      <c r="M358" t="s">
        <v>1081</v>
      </c>
      <c r="N358" t="s">
        <v>1082</v>
      </c>
      <c r="O358" t="s">
        <v>80</v>
      </c>
      <c r="P358" t="s">
        <v>1080</v>
      </c>
      <c r="Q358" t="s"/>
      <c r="R358" t="s">
        <v>477</v>
      </c>
      <c r="S358" t="s">
        <v>1083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HYPERLINK("https://38.76.27.249/savepage/tk_15422081182177336_sr_1793.html","info")</f>
        <v/>
      </c>
      <c r="AA358" t="s"/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>
        <v>89</v>
      </c>
      <c r="AM358" t="s"/>
      <c r="AN358" t="s">
        <v>133</v>
      </c>
      <c r="AO358" t="s">
        <v>1084</v>
      </c>
      <c r="AP358" t="n">
        <v>256</v>
      </c>
      <c r="AQ358" t="s">
        <v>91</v>
      </c>
      <c r="AR358" t="s">
        <v>71</v>
      </c>
      <c r="AS358" t="s"/>
      <c r="AT358" t="s">
        <v>93</v>
      </c>
      <c r="AU358" t="s"/>
      <c r="AV358" t="s"/>
      <c r="AW358" t="s"/>
      <c r="AX358" t="s"/>
      <c r="AY358" t="s"/>
      <c r="AZ358" t="s"/>
      <c r="BA358" t="s"/>
      <c r="BB358" t="n">
        <v>1186278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1085</v>
      </c>
      <c r="F359" t="s"/>
      <c r="G359" t="s">
        <v>74</v>
      </c>
      <c r="H359" t="s">
        <v>75</v>
      </c>
      <c r="I359" t="s"/>
      <c r="J359" t="s">
        <v>76</v>
      </c>
      <c r="K359" t="n">
        <v>39.46</v>
      </c>
      <c r="L359" t="s">
        <v>77</v>
      </c>
      <c r="M359" t="s">
        <v>222</v>
      </c>
      <c r="N359" t="s">
        <v>614</v>
      </c>
      <c r="O359" t="s">
        <v>80</v>
      </c>
      <c r="P359" t="s">
        <v>1085</v>
      </c>
      <c r="Q359" t="s"/>
      <c r="R359" t="s">
        <v>81</v>
      </c>
      <c r="S359" t="s">
        <v>1086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HYPERLINK("https://38.76.27.249/savepage/tk_15422086909247048_sr_1793.html","info")</f>
        <v/>
      </c>
      <c r="AA359" t="s"/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>
        <v>89</v>
      </c>
      <c r="AM359" t="s"/>
      <c r="AN359" t="s">
        <v>88</v>
      </c>
      <c r="AO359" t="s">
        <v>90</v>
      </c>
      <c r="AP359" t="n">
        <v>360</v>
      </c>
      <c r="AQ359" t="s">
        <v>91</v>
      </c>
      <c r="AR359" t="s">
        <v>92</v>
      </c>
      <c r="AS359" t="s"/>
      <c r="AT359" t="s">
        <v>93</v>
      </c>
      <c r="AU359" t="s"/>
      <c r="AV359" t="s"/>
      <c r="AW359" t="s"/>
      <c r="AX359" t="s"/>
      <c r="AY359" t="s"/>
      <c r="AZ359" t="s"/>
      <c r="BA359" t="s"/>
      <c r="BB359" t="n">
        <v>1990438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94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1085</v>
      </c>
      <c r="F360" t="s"/>
      <c r="G360" t="s">
        <v>74</v>
      </c>
      <c r="H360" t="s">
        <v>75</v>
      </c>
      <c r="I360" t="s"/>
      <c r="J360" t="s">
        <v>76</v>
      </c>
      <c r="K360" t="n">
        <v>39.47</v>
      </c>
      <c r="L360" t="s">
        <v>77</v>
      </c>
      <c r="M360" t="s">
        <v>222</v>
      </c>
      <c r="N360" t="s">
        <v>614</v>
      </c>
      <c r="O360" t="s">
        <v>80</v>
      </c>
      <c r="P360" t="s">
        <v>1085</v>
      </c>
      <c r="Q360" t="s"/>
      <c r="R360" t="s">
        <v>81</v>
      </c>
      <c r="S360" t="s">
        <v>1087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HYPERLINK("https://38.76.27.249/savepage/tk_15422086909247048_sr_1793.html","info")</f>
        <v/>
      </c>
      <c r="AA360" t="s"/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>
        <v>89</v>
      </c>
      <c r="AM360" t="s"/>
      <c r="AN360" t="s">
        <v>88</v>
      </c>
      <c r="AO360" t="s">
        <v>90</v>
      </c>
      <c r="AP360" t="n">
        <v>360</v>
      </c>
      <c r="AQ360" t="s">
        <v>91</v>
      </c>
      <c r="AR360" t="s">
        <v>92</v>
      </c>
      <c r="AS360" t="s"/>
      <c r="AT360" t="s">
        <v>93</v>
      </c>
      <c r="AU360" t="s"/>
      <c r="AV360" t="s"/>
      <c r="AW360" t="s"/>
      <c r="AX360" t="s"/>
      <c r="AY360" t="s"/>
      <c r="AZ360" t="s"/>
      <c r="BA360" t="s"/>
      <c r="BB360" t="n">
        <v>1990438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94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1088</v>
      </c>
      <c r="F361" t="s"/>
      <c r="G361" t="s">
        <v>74</v>
      </c>
      <c r="H361" t="s">
        <v>75</v>
      </c>
      <c r="I361" t="s"/>
      <c r="J361" t="s">
        <v>76</v>
      </c>
      <c r="K361" t="n">
        <v>28.63</v>
      </c>
      <c r="L361" t="s">
        <v>77</v>
      </c>
      <c r="M361" t="s">
        <v>483</v>
      </c>
      <c r="N361" t="s">
        <v>199</v>
      </c>
      <c r="O361" t="s">
        <v>80</v>
      </c>
      <c r="P361" t="s">
        <v>1088</v>
      </c>
      <c r="Q361" t="s"/>
      <c r="R361" t="s">
        <v>81</v>
      </c>
      <c r="S361" t="s">
        <v>347</v>
      </c>
      <c r="T361" t="s">
        <v>83</v>
      </c>
      <c r="U361" t="s"/>
      <c r="V361" t="s">
        <v>84</v>
      </c>
      <c r="W361" t="s">
        <v>99</v>
      </c>
      <c r="X361" t="s"/>
      <c r="Y361" t="s">
        <v>86</v>
      </c>
      <c r="Z361">
        <f>HYPERLINK("https://38.76.27.249/savepage/tk_1542208764210017_sr_1793.html","info")</f>
        <v/>
      </c>
      <c r="AA361" t="s"/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>
        <v>89</v>
      </c>
      <c r="AM361" t="s"/>
      <c r="AN361" t="s">
        <v>88</v>
      </c>
      <c r="AO361" t="s">
        <v>90</v>
      </c>
      <c r="AP361" t="n">
        <v>372</v>
      </c>
      <c r="AQ361" t="s">
        <v>91</v>
      </c>
      <c r="AR361" t="s">
        <v>92</v>
      </c>
      <c r="AS361" t="s"/>
      <c r="AT361" t="s">
        <v>93</v>
      </c>
      <c r="AU361" t="s"/>
      <c r="AV361" t="s"/>
      <c r="AW361" t="s"/>
      <c r="AX361" t="s"/>
      <c r="AY361" t="s"/>
      <c r="AZ361" t="s"/>
      <c r="BA361" t="s"/>
      <c r="BB361" t="n">
        <v>2808762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94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1089</v>
      </c>
      <c r="F362" t="s"/>
      <c r="G362" t="s">
        <v>74</v>
      </c>
      <c r="H362" t="s">
        <v>75</v>
      </c>
      <c r="I362" t="s"/>
      <c r="J362" t="s">
        <v>76</v>
      </c>
      <c r="K362" t="n">
        <v>26.14</v>
      </c>
      <c r="L362" t="s">
        <v>77</v>
      </c>
      <c r="M362" t="s">
        <v>1090</v>
      </c>
      <c r="N362" t="s">
        <v>281</v>
      </c>
      <c r="O362" t="s">
        <v>80</v>
      </c>
      <c r="P362" t="s">
        <v>1089</v>
      </c>
      <c r="Q362" t="s"/>
      <c r="R362" t="s">
        <v>81</v>
      </c>
      <c r="S362" t="s">
        <v>1091</v>
      </c>
      <c r="T362" t="s">
        <v>83</v>
      </c>
      <c r="U362" t="s"/>
      <c r="V362" t="s">
        <v>84</v>
      </c>
      <c r="W362" t="s">
        <v>99</v>
      </c>
      <c r="X362" t="s"/>
      <c r="Y362" t="s">
        <v>86</v>
      </c>
      <c r="Z362">
        <f>HYPERLINK("https://38.76.27.249/savepage/tk_15422081392032807_sr_1793.html","info")</f>
        <v/>
      </c>
      <c r="AA362" t="s"/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>
        <v>89</v>
      </c>
      <c r="AM362" t="s"/>
      <c r="AN362" t="s">
        <v>133</v>
      </c>
      <c r="AO362" t="s">
        <v>215</v>
      </c>
      <c r="AP362" t="n">
        <v>260</v>
      </c>
      <c r="AQ362" t="s">
        <v>91</v>
      </c>
      <c r="AR362" t="s">
        <v>71</v>
      </c>
      <c r="AS362" t="s"/>
      <c r="AT362" t="s">
        <v>93</v>
      </c>
      <c r="AU362" t="s"/>
      <c r="AV362" t="s"/>
      <c r="AW362" t="s"/>
      <c r="AX362" t="s"/>
      <c r="AY362" t="s"/>
      <c r="AZ362" t="s"/>
      <c r="BA362" t="s"/>
      <c r="BB362" t="n">
        <v>1254436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94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1092</v>
      </c>
      <c r="F363" t="s"/>
      <c r="G363" t="s">
        <v>74</v>
      </c>
      <c r="H363" t="s">
        <v>75</v>
      </c>
      <c r="I363" t="s"/>
      <c r="J363" t="s">
        <v>76</v>
      </c>
      <c r="K363" t="n">
        <v>26.51</v>
      </c>
      <c r="L363" t="s">
        <v>77</v>
      </c>
      <c r="M363" t="s">
        <v>113</v>
      </c>
      <c r="N363" t="s">
        <v>1093</v>
      </c>
      <c r="O363" t="s">
        <v>80</v>
      </c>
      <c r="P363" t="s">
        <v>1092</v>
      </c>
      <c r="Q363" t="s"/>
      <c r="R363" t="s">
        <v>81</v>
      </c>
      <c r="S363" t="s">
        <v>111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HYPERLINK("https://38.76.27.249/savepage/tk_15422098809466958_sr_1793.html","info")</f>
        <v/>
      </c>
      <c r="AA363" t="s"/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>
        <v>89</v>
      </c>
      <c r="AM363" t="s"/>
      <c r="AN363" t="s">
        <v>88</v>
      </c>
      <c r="AO363" t="s">
        <v>90</v>
      </c>
      <c r="AP363" t="n">
        <v>580</v>
      </c>
      <c r="AQ363" t="s">
        <v>91</v>
      </c>
      <c r="AR363" t="s">
        <v>92</v>
      </c>
      <c r="AS363" t="s"/>
      <c r="AT363" t="s">
        <v>93</v>
      </c>
      <c r="AU363" t="s"/>
      <c r="AV363" t="s"/>
      <c r="AW363" t="s"/>
      <c r="AX363" t="s"/>
      <c r="AY363" t="s"/>
      <c r="AZ363" t="s"/>
      <c r="BA363" t="s"/>
      <c r="BB363" t="n">
        <v>3626162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94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1094</v>
      </c>
      <c r="F364" t="s"/>
      <c r="G364" t="s">
        <v>74</v>
      </c>
      <c r="H364" t="s">
        <v>75</v>
      </c>
      <c r="I364" t="s"/>
      <c r="J364" t="s">
        <v>76</v>
      </c>
      <c r="K364" t="n">
        <v>17.14</v>
      </c>
      <c r="L364" t="s">
        <v>77</v>
      </c>
      <c r="M364" t="s">
        <v>1095</v>
      </c>
      <c r="N364" t="s">
        <v>213</v>
      </c>
      <c r="O364" t="s">
        <v>80</v>
      </c>
      <c r="P364" t="s">
        <v>1094</v>
      </c>
      <c r="Q364" t="s"/>
      <c r="R364" t="s">
        <v>81</v>
      </c>
      <c r="S364" t="s">
        <v>1096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HYPERLINK("https://38.76.27.249/savepage/tk_1542207636919343_sr_1793.html","info")</f>
        <v/>
      </c>
      <c r="AA364" t="s"/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>
        <v>89</v>
      </c>
      <c r="AM364" t="s"/>
      <c r="AN364" t="s">
        <v>133</v>
      </c>
      <c r="AO364" t="s">
        <v>1097</v>
      </c>
      <c r="AP364" t="n">
        <v>171</v>
      </c>
      <c r="AQ364" t="s">
        <v>91</v>
      </c>
      <c r="AR364" t="s">
        <v>71</v>
      </c>
      <c r="AS364" t="s"/>
      <c r="AT364" t="s">
        <v>93</v>
      </c>
      <c r="AU364" t="s"/>
      <c r="AV364" t="s"/>
      <c r="AW364" t="s"/>
      <c r="AX364" t="s"/>
      <c r="AY364" t="s"/>
      <c r="AZ364" t="s"/>
      <c r="BA364" t="s"/>
      <c r="BB364" t="n">
        <v>574548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1098</v>
      </c>
      <c r="F365" t="s"/>
      <c r="G365" t="s">
        <v>74</v>
      </c>
      <c r="H365" t="s">
        <v>75</v>
      </c>
      <c r="I365" t="s"/>
      <c r="J365" t="s">
        <v>76</v>
      </c>
      <c r="K365" t="n">
        <v>59.02</v>
      </c>
      <c r="L365" t="s">
        <v>77</v>
      </c>
      <c r="M365" t="s">
        <v>1099</v>
      </c>
      <c r="N365" t="s">
        <v>711</v>
      </c>
      <c r="O365" t="s">
        <v>80</v>
      </c>
      <c r="P365" t="s">
        <v>1098</v>
      </c>
      <c r="Q365" t="s"/>
      <c r="R365" t="s">
        <v>81</v>
      </c>
      <c r="S365" t="s">
        <v>1100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HYPERLINK("https://38.76.27.249/savepage/tk_15422068772963328_sr_1793.html","info")</f>
        <v/>
      </c>
      <c r="AA365" t="s"/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>
        <v>89</v>
      </c>
      <c r="AM365" t="s"/>
      <c r="AN365" t="s">
        <v>133</v>
      </c>
      <c r="AO365" t="s">
        <v>821</v>
      </c>
      <c r="AP365" t="n">
        <v>44</v>
      </c>
      <c r="AQ365" t="s">
        <v>91</v>
      </c>
      <c r="AR365" t="s">
        <v>71</v>
      </c>
      <c r="AS365" t="s"/>
      <c r="AT365" t="s">
        <v>93</v>
      </c>
      <c r="AU365" t="s"/>
      <c r="AV365" t="s"/>
      <c r="AW365" t="s"/>
      <c r="AX365" t="s"/>
      <c r="AY365" t="s"/>
      <c r="AZ365" t="s"/>
      <c r="BA365" t="s"/>
      <c r="BB365" t="n">
        <v>109651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1098</v>
      </c>
      <c r="F366" t="s"/>
      <c r="G366" t="s">
        <v>74</v>
      </c>
      <c r="H366" t="s">
        <v>75</v>
      </c>
      <c r="I366" t="s"/>
      <c r="J366" t="s">
        <v>76</v>
      </c>
      <c r="K366" t="n">
        <v>62.24</v>
      </c>
      <c r="L366" t="s">
        <v>77</v>
      </c>
      <c r="M366" t="s">
        <v>1101</v>
      </c>
      <c r="N366" t="s">
        <v>711</v>
      </c>
      <c r="O366" t="s">
        <v>80</v>
      </c>
      <c r="P366" t="s">
        <v>1098</v>
      </c>
      <c r="Q366" t="s"/>
      <c r="R366" t="s">
        <v>81</v>
      </c>
      <c r="S366" t="s">
        <v>1102</v>
      </c>
      <c r="T366" t="s">
        <v>83</v>
      </c>
      <c r="U366" t="s"/>
      <c r="V366" t="s">
        <v>84</v>
      </c>
      <c r="W366" t="s">
        <v>99</v>
      </c>
      <c r="X366" t="s"/>
      <c r="Y366" t="s">
        <v>86</v>
      </c>
      <c r="Z366">
        <f>HYPERLINK("https://38.76.27.249/savepage/tk_15422068772963328_sr_1793.html","info")</f>
        <v/>
      </c>
      <c r="AA366" t="s"/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>
        <v>89</v>
      </c>
      <c r="AM366" t="s"/>
      <c r="AN366" t="s">
        <v>133</v>
      </c>
      <c r="AO366" t="s">
        <v>1103</v>
      </c>
      <c r="AP366" t="n">
        <v>44</v>
      </c>
      <c r="AQ366" t="s">
        <v>91</v>
      </c>
      <c r="AR366" t="s">
        <v>71</v>
      </c>
      <c r="AS366" t="s"/>
      <c r="AT366" t="s">
        <v>93</v>
      </c>
      <c r="AU366" t="s"/>
      <c r="AV366" t="s"/>
      <c r="AW366" t="s"/>
      <c r="AX366" t="s"/>
      <c r="AY366" t="s"/>
      <c r="AZ366" t="s"/>
      <c r="BA366" t="s"/>
      <c r="BB366" t="n">
        <v>109651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1098</v>
      </c>
      <c r="F367" t="s"/>
      <c r="G367" t="s">
        <v>74</v>
      </c>
      <c r="H367" t="s">
        <v>75</v>
      </c>
      <c r="I367" t="s"/>
      <c r="J367" t="s">
        <v>76</v>
      </c>
      <c r="K367" t="n">
        <v>63.95</v>
      </c>
      <c r="L367" t="s">
        <v>77</v>
      </c>
      <c r="M367" t="s">
        <v>1104</v>
      </c>
      <c r="N367" t="s">
        <v>711</v>
      </c>
      <c r="O367" t="s">
        <v>80</v>
      </c>
      <c r="P367" t="s">
        <v>1098</v>
      </c>
      <c r="Q367" t="s"/>
      <c r="R367" t="s">
        <v>81</v>
      </c>
      <c r="S367" t="s">
        <v>1105</v>
      </c>
      <c r="T367" t="s">
        <v>83</v>
      </c>
      <c r="U367" t="s"/>
      <c r="V367" t="s">
        <v>84</v>
      </c>
      <c r="W367" t="s">
        <v>99</v>
      </c>
      <c r="X367" t="s"/>
      <c r="Y367" t="s">
        <v>86</v>
      </c>
      <c r="Z367">
        <f>HYPERLINK("https://38.76.27.249/savepage/tk_15422068772963328_sr_1793.html","info")</f>
        <v/>
      </c>
      <c r="AA367" t="s"/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>
        <v>89</v>
      </c>
      <c r="AM367" t="s"/>
      <c r="AN367" t="s">
        <v>133</v>
      </c>
      <c r="AO367" t="s">
        <v>1106</v>
      </c>
      <c r="AP367" t="n">
        <v>44</v>
      </c>
      <c r="AQ367" t="s">
        <v>91</v>
      </c>
      <c r="AR367" t="s">
        <v>71</v>
      </c>
      <c r="AS367" t="s"/>
      <c r="AT367" t="s">
        <v>93</v>
      </c>
      <c r="AU367" t="s"/>
      <c r="AV367" t="s"/>
      <c r="AW367" t="s"/>
      <c r="AX367" t="s"/>
      <c r="AY367" t="s"/>
      <c r="AZ367" t="s"/>
      <c r="BA367" t="s"/>
      <c r="BB367" t="n">
        <v>109651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1107</v>
      </c>
      <c r="F368" t="s"/>
      <c r="G368" t="s">
        <v>74</v>
      </c>
      <c r="H368" t="s">
        <v>75</v>
      </c>
      <c r="I368" t="s"/>
      <c r="J368" t="s">
        <v>76</v>
      </c>
      <c r="K368" t="n">
        <v>12.83</v>
      </c>
      <c r="L368" t="s">
        <v>77</v>
      </c>
      <c r="M368" t="s">
        <v>1108</v>
      </c>
      <c r="N368" t="s">
        <v>1109</v>
      </c>
      <c r="O368" t="s">
        <v>80</v>
      </c>
      <c r="P368" t="s">
        <v>1107</v>
      </c>
      <c r="Q368" t="s"/>
      <c r="R368" t="s">
        <v>81</v>
      </c>
      <c r="S368" t="s">
        <v>1110</v>
      </c>
      <c r="T368" t="s">
        <v>83</v>
      </c>
      <c r="U368" t="s"/>
      <c r="V368" t="s">
        <v>84</v>
      </c>
      <c r="W368" t="s">
        <v>99</v>
      </c>
      <c r="X368" t="s"/>
      <c r="Y368" t="s">
        <v>86</v>
      </c>
      <c r="Z368">
        <f>HYPERLINK("https://38.76.27.249/savepage/tk_15422071407014713_sr_1793.html","info")</f>
        <v/>
      </c>
      <c r="AA368" t="s"/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>
        <v>89</v>
      </c>
      <c r="AM368" t="s"/>
      <c r="AN368" t="s">
        <v>133</v>
      </c>
      <c r="AO368" t="s">
        <v>1111</v>
      </c>
      <c r="AP368" t="n">
        <v>83</v>
      </c>
      <c r="AQ368" t="s">
        <v>91</v>
      </c>
      <c r="AR368" t="s">
        <v>71</v>
      </c>
      <c r="AS368" t="s"/>
      <c r="AT368" t="s">
        <v>93</v>
      </c>
      <c r="AU368" t="s"/>
      <c r="AV368" t="s"/>
      <c r="AW368" t="s"/>
      <c r="AX368" t="s"/>
      <c r="AY368" t="s"/>
      <c r="AZ368" t="s"/>
      <c r="BA368" t="s"/>
      <c r="BB368" t="n">
        <v>302486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1112</v>
      </c>
      <c r="F369" t="s"/>
      <c r="G369" t="s">
        <v>74</v>
      </c>
      <c r="H369" t="s">
        <v>75</v>
      </c>
      <c r="I369" t="s"/>
      <c r="J369" t="s">
        <v>76</v>
      </c>
      <c r="K369" t="n">
        <v>26.5</v>
      </c>
      <c r="L369" t="s">
        <v>77</v>
      </c>
      <c r="M369" t="s">
        <v>113</v>
      </c>
      <c r="N369" t="s">
        <v>199</v>
      </c>
      <c r="O369" t="s">
        <v>80</v>
      </c>
      <c r="P369" t="s">
        <v>1112</v>
      </c>
      <c r="Q369" t="s"/>
      <c r="R369" t="s">
        <v>81</v>
      </c>
      <c r="S369" t="s">
        <v>242</v>
      </c>
      <c r="T369" t="s">
        <v>83</v>
      </c>
      <c r="U369" t="s"/>
      <c r="V369" t="s">
        <v>84</v>
      </c>
      <c r="W369" t="s">
        <v>99</v>
      </c>
      <c r="X369" t="s"/>
      <c r="Y369" t="s">
        <v>86</v>
      </c>
      <c r="Z369">
        <f>HYPERLINK("https://38.76.27.249/savepage/tk_15422096037709298_sr_1793.html","info")</f>
        <v/>
      </c>
      <c r="AA369" t="s"/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>
        <v>89</v>
      </c>
      <c r="AM369" t="s"/>
      <c r="AN369" t="s">
        <v>88</v>
      </c>
      <c r="AO369" t="s">
        <v>90</v>
      </c>
      <c r="AP369" t="n">
        <v>530</v>
      </c>
      <c r="AQ369" t="s">
        <v>91</v>
      </c>
      <c r="AR369" t="s">
        <v>92</v>
      </c>
      <c r="AS369" t="s"/>
      <c r="AT369" t="s">
        <v>93</v>
      </c>
      <c r="AU369" t="s"/>
      <c r="AV369" t="s"/>
      <c r="AW369" t="s"/>
      <c r="AX369" t="s"/>
      <c r="AY369" t="s"/>
      <c r="AZ369" t="s"/>
      <c r="BA369" t="s"/>
      <c r="BB369" t="n">
        <v>2525511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1113</v>
      </c>
      <c r="F370" t="s"/>
      <c r="G370" t="s">
        <v>74</v>
      </c>
      <c r="H370" t="s">
        <v>75</v>
      </c>
      <c r="I370" t="s"/>
      <c r="J370" t="s">
        <v>76</v>
      </c>
      <c r="K370" t="n">
        <v>20.44</v>
      </c>
      <c r="L370" t="s">
        <v>77</v>
      </c>
      <c r="M370" t="s">
        <v>1114</v>
      </c>
      <c r="N370" t="s">
        <v>1115</v>
      </c>
      <c r="O370" t="s">
        <v>80</v>
      </c>
      <c r="P370" t="s">
        <v>1113</v>
      </c>
      <c r="Q370" t="s"/>
      <c r="R370" t="s">
        <v>81</v>
      </c>
      <c r="S370" t="s">
        <v>1116</v>
      </c>
      <c r="T370" t="s">
        <v>83</v>
      </c>
      <c r="U370" t="s"/>
      <c r="V370" t="s">
        <v>84</v>
      </c>
      <c r="W370" t="s">
        <v>99</v>
      </c>
      <c r="X370" t="s"/>
      <c r="Y370" t="s">
        <v>86</v>
      </c>
      <c r="Z370">
        <f>HYPERLINK("https://38.76.27.249/savepage/tk_15422073831645942_sr_1793.html","info")</f>
        <v/>
      </c>
      <c r="AA370" t="s"/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>
        <v>89</v>
      </c>
      <c r="AM370" t="s"/>
      <c r="AN370" t="s">
        <v>133</v>
      </c>
      <c r="AO370" t="s">
        <v>1117</v>
      </c>
      <c r="AP370" t="n">
        <v>125</v>
      </c>
      <c r="AQ370" t="s">
        <v>91</v>
      </c>
      <c r="AR370" t="s">
        <v>71</v>
      </c>
      <c r="AS370" t="s"/>
      <c r="AT370" t="s">
        <v>93</v>
      </c>
      <c r="AU370" t="s"/>
      <c r="AV370" t="s"/>
      <c r="AW370" t="s"/>
      <c r="AX370" t="s"/>
      <c r="AY370" t="s"/>
      <c r="AZ370" t="s"/>
      <c r="BA370" t="s"/>
      <c r="BB370" t="n">
        <v>782998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1118</v>
      </c>
      <c r="F371" t="s"/>
      <c r="G371" t="s">
        <v>74</v>
      </c>
      <c r="H371" t="s">
        <v>75</v>
      </c>
      <c r="I371" t="s"/>
      <c r="J371" t="s">
        <v>76</v>
      </c>
      <c r="K371" t="n">
        <v>30.55</v>
      </c>
      <c r="L371" t="s">
        <v>77</v>
      </c>
      <c r="M371" t="s">
        <v>1119</v>
      </c>
      <c r="N371" t="s">
        <v>79</v>
      </c>
      <c r="O371" t="s">
        <v>80</v>
      </c>
      <c r="P371" t="s">
        <v>1118</v>
      </c>
      <c r="Q371" t="s"/>
      <c r="R371" t="s">
        <v>81</v>
      </c>
      <c r="S371" t="s">
        <v>1120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HYPERLINK("https://38.76.27.249/savepage/tk_15422093459830086_sr_1793.html","info")</f>
        <v/>
      </c>
      <c r="AA371" t="s"/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>
        <v>89</v>
      </c>
      <c r="AM371" t="s"/>
      <c r="AN371" t="s">
        <v>88</v>
      </c>
      <c r="AO371" t="s">
        <v>90</v>
      </c>
      <c r="AP371" t="n">
        <v>485</v>
      </c>
      <c r="AQ371" t="s">
        <v>91</v>
      </c>
      <c r="AR371" t="s">
        <v>92</v>
      </c>
      <c r="AS371" t="s"/>
      <c r="AT371" t="s">
        <v>93</v>
      </c>
      <c r="AU371" t="s"/>
      <c r="AV371" t="s"/>
      <c r="AW371" t="s"/>
      <c r="AX371" t="s"/>
      <c r="AY371" t="s"/>
      <c r="AZ371" t="s"/>
      <c r="BA371" t="s"/>
      <c r="BB371" t="n">
        <v>5186014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1121</v>
      </c>
      <c r="F372" t="s"/>
      <c r="G372" t="s">
        <v>74</v>
      </c>
      <c r="H372" t="s">
        <v>75</v>
      </c>
      <c r="I372" t="s"/>
      <c r="J372" t="s">
        <v>76</v>
      </c>
      <c r="K372" t="n">
        <v>30.76</v>
      </c>
      <c r="L372" t="s">
        <v>77</v>
      </c>
      <c r="M372" t="s">
        <v>109</v>
      </c>
      <c r="N372" t="s">
        <v>97</v>
      </c>
      <c r="O372" t="s">
        <v>80</v>
      </c>
      <c r="P372" t="s">
        <v>1121</v>
      </c>
      <c r="Q372" t="s"/>
      <c r="R372" t="s">
        <v>81</v>
      </c>
      <c r="S372" t="s">
        <v>1122</v>
      </c>
      <c r="T372" t="s">
        <v>83</v>
      </c>
      <c r="U372" t="s"/>
      <c r="V372" t="s">
        <v>84</v>
      </c>
      <c r="W372" t="s">
        <v>85</v>
      </c>
      <c r="X372" t="s"/>
      <c r="Y372" t="s">
        <v>86</v>
      </c>
      <c r="Z372">
        <f>HYPERLINK("https://38.76.27.249/savepage/tk_15422095745232456_sr_1793.html","info")</f>
        <v/>
      </c>
      <c r="AA372" t="s"/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>
        <v>89</v>
      </c>
      <c r="AM372" t="s"/>
      <c r="AN372" t="s">
        <v>88</v>
      </c>
      <c r="AO372" t="s">
        <v>90</v>
      </c>
      <c r="AP372" t="n">
        <v>524</v>
      </c>
      <c r="AQ372" t="s">
        <v>91</v>
      </c>
      <c r="AR372" t="s">
        <v>92</v>
      </c>
      <c r="AS372" t="s"/>
      <c r="AT372" t="s">
        <v>93</v>
      </c>
      <c r="AU372" t="s"/>
      <c r="AV372" t="s"/>
      <c r="AW372" t="s"/>
      <c r="AX372" t="s"/>
      <c r="AY372" t="s"/>
      <c r="AZ372" t="s"/>
      <c r="BA372" t="s"/>
      <c r="BB372" t="n">
        <v>4352066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1123</v>
      </c>
      <c r="F373" t="s"/>
      <c r="G373" t="s">
        <v>74</v>
      </c>
      <c r="H373" t="s">
        <v>75</v>
      </c>
      <c r="I373" t="s"/>
      <c r="J373" t="s">
        <v>76</v>
      </c>
      <c r="K373" t="n">
        <v>27.29</v>
      </c>
      <c r="L373" t="s">
        <v>77</v>
      </c>
      <c r="M373" t="s">
        <v>1124</v>
      </c>
      <c r="N373" t="s">
        <v>186</v>
      </c>
      <c r="O373" t="s">
        <v>80</v>
      </c>
      <c r="P373" t="s">
        <v>1123</v>
      </c>
      <c r="Q373" t="s"/>
      <c r="R373" t="s">
        <v>81</v>
      </c>
      <c r="S373" t="s">
        <v>1125</v>
      </c>
      <c r="T373" t="s">
        <v>83</v>
      </c>
      <c r="U373" t="s"/>
      <c r="V373" t="s">
        <v>84</v>
      </c>
      <c r="W373" t="s">
        <v>99</v>
      </c>
      <c r="X373" t="s"/>
      <c r="Y373" t="s">
        <v>86</v>
      </c>
      <c r="Z373">
        <f>HYPERLINK("https://38.76.27.249/savepage/tk_15422080898389776_sr_1793.html","info")</f>
        <v/>
      </c>
      <c r="AA373" t="s"/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>
        <v>89</v>
      </c>
      <c r="AM373" t="s"/>
      <c r="AN373" t="s">
        <v>133</v>
      </c>
      <c r="AO373" t="s">
        <v>1126</v>
      </c>
      <c r="AP373" t="n">
        <v>251</v>
      </c>
      <c r="AQ373" t="s">
        <v>91</v>
      </c>
      <c r="AR373" t="s">
        <v>71</v>
      </c>
      <c r="AS373" t="s"/>
      <c r="AT373" t="s">
        <v>93</v>
      </c>
      <c r="AU373" t="s"/>
      <c r="AV373" t="s"/>
      <c r="AW373" t="s"/>
      <c r="AX373" t="s"/>
      <c r="AY373" t="s"/>
      <c r="AZ373" t="s"/>
      <c r="BA373" t="s"/>
      <c r="BB373" t="n">
        <v>1156292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1127</v>
      </c>
      <c r="F374" t="s"/>
      <c r="G374" t="s">
        <v>74</v>
      </c>
      <c r="H374" t="s">
        <v>75</v>
      </c>
      <c r="I374" t="s"/>
      <c r="J374" t="s">
        <v>76</v>
      </c>
      <c r="K374" t="n">
        <v>279.96</v>
      </c>
      <c r="L374" t="s">
        <v>77</v>
      </c>
      <c r="M374" t="s">
        <v>652</v>
      </c>
      <c r="N374" t="s">
        <v>711</v>
      </c>
      <c r="O374" t="s">
        <v>80</v>
      </c>
      <c r="P374" t="s">
        <v>1127</v>
      </c>
      <c r="Q374" t="s"/>
      <c r="R374" t="s">
        <v>81</v>
      </c>
      <c r="S374" t="s">
        <v>1128</v>
      </c>
      <c r="T374" t="s">
        <v>83</v>
      </c>
      <c r="U374" t="s"/>
      <c r="V374" t="s">
        <v>84</v>
      </c>
      <c r="W374" t="s">
        <v>85</v>
      </c>
      <c r="X374" t="s"/>
      <c r="Y374" t="s">
        <v>86</v>
      </c>
      <c r="Z374">
        <f>HYPERLINK("https://38.76.27.249/savepage/tk_1542206775742787_sr_1793.html","info")</f>
        <v/>
      </c>
      <c r="AA374" t="s"/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>
        <v>89</v>
      </c>
      <c r="AM374" t="s"/>
      <c r="AN374" t="s">
        <v>88</v>
      </c>
      <c r="AO374" t="s">
        <v>90</v>
      </c>
      <c r="AP374" t="n">
        <v>26</v>
      </c>
      <c r="AQ374" t="s">
        <v>91</v>
      </c>
      <c r="AR374" t="s">
        <v>71</v>
      </c>
      <c r="AS374" t="s"/>
      <c r="AT374" t="s">
        <v>93</v>
      </c>
      <c r="AU374" t="s"/>
      <c r="AV374" t="s"/>
      <c r="AW374" t="s"/>
      <c r="AX374" t="s"/>
      <c r="AY374" t="s"/>
      <c r="AZ374" t="s"/>
      <c r="BA374" t="s"/>
      <c r="BB374" t="n">
        <v>446479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1127</v>
      </c>
      <c r="F375" t="s"/>
      <c r="G375" t="s">
        <v>74</v>
      </c>
      <c r="H375" t="s">
        <v>75</v>
      </c>
      <c r="I375" t="s"/>
      <c r="J375" t="s">
        <v>76</v>
      </c>
      <c r="K375" t="n">
        <v>288.01</v>
      </c>
      <c r="L375" t="s">
        <v>77</v>
      </c>
      <c r="M375" t="s">
        <v>1129</v>
      </c>
      <c r="N375" t="s">
        <v>711</v>
      </c>
      <c r="O375" t="s">
        <v>80</v>
      </c>
      <c r="P375" t="s">
        <v>1127</v>
      </c>
      <c r="Q375" t="s"/>
      <c r="R375" t="s">
        <v>81</v>
      </c>
      <c r="S375" t="s">
        <v>1130</v>
      </c>
      <c r="T375" t="s">
        <v>83</v>
      </c>
      <c r="U375" t="s"/>
      <c r="V375" t="s">
        <v>84</v>
      </c>
      <c r="W375" t="s">
        <v>99</v>
      </c>
      <c r="X375" t="s"/>
      <c r="Y375" t="s">
        <v>86</v>
      </c>
      <c r="Z375">
        <f>HYPERLINK("https://38.76.27.249/savepage/tk_1542206775742787_sr_1793.html","info")</f>
        <v/>
      </c>
      <c r="AA375" t="s"/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>
        <v>89</v>
      </c>
      <c r="AM375" t="s"/>
      <c r="AN375" t="s">
        <v>88</v>
      </c>
      <c r="AO375" t="s">
        <v>90</v>
      </c>
      <c r="AP375" t="n">
        <v>26</v>
      </c>
      <c r="AQ375" t="s">
        <v>91</v>
      </c>
      <c r="AR375" t="s">
        <v>71</v>
      </c>
      <c r="AS375" t="s"/>
      <c r="AT375" t="s">
        <v>93</v>
      </c>
      <c r="AU375" t="s"/>
      <c r="AV375" t="s"/>
      <c r="AW375" t="s"/>
      <c r="AX375" t="s"/>
      <c r="AY375" t="s"/>
      <c r="AZ375" t="s"/>
      <c r="BA375" t="s"/>
      <c r="BB375" t="n">
        <v>446479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1127</v>
      </c>
      <c r="F376" t="s"/>
      <c r="G376" t="s">
        <v>74</v>
      </c>
      <c r="H376" t="s">
        <v>75</v>
      </c>
      <c r="I376" t="s"/>
      <c r="J376" t="s">
        <v>76</v>
      </c>
      <c r="K376" t="n">
        <v>318.16</v>
      </c>
      <c r="L376" t="s">
        <v>77</v>
      </c>
      <c r="M376" t="s">
        <v>1131</v>
      </c>
      <c r="N376" t="s">
        <v>711</v>
      </c>
      <c r="O376" t="s">
        <v>80</v>
      </c>
      <c r="P376" t="s">
        <v>1127</v>
      </c>
      <c r="Q376" t="s"/>
      <c r="R376" t="s">
        <v>81</v>
      </c>
      <c r="S376" t="s">
        <v>1132</v>
      </c>
      <c r="T376" t="s">
        <v>83</v>
      </c>
      <c r="U376" t="s"/>
      <c r="V376" t="s">
        <v>84</v>
      </c>
      <c r="W376" t="s">
        <v>85</v>
      </c>
      <c r="X376" t="s"/>
      <c r="Y376" t="s">
        <v>86</v>
      </c>
      <c r="Z376">
        <f>HYPERLINK("https://38.76.27.249/savepage/tk_1542206775742787_sr_1793.html","info")</f>
        <v/>
      </c>
      <c r="AA376" t="s"/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>
        <v>89</v>
      </c>
      <c r="AM376" t="s"/>
      <c r="AN376" t="s">
        <v>88</v>
      </c>
      <c r="AO376" t="s">
        <v>90</v>
      </c>
      <c r="AP376" t="n">
        <v>26</v>
      </c>
      <c r="AQ376" t="s">
        <v>91</v>
      </c>
      <c r="AR376" t="s">
        <v>92</v>
      </c>
      <c r="AS376" t="s"/>
      <c r="AT376" t="s">
        <v>93</v>
      </c>
      <c r="AU376" t="s"/>
      <c r="AV376" t="s"/>
      <c r="AW376" t="s"/>
      <c r="AX376" t="s"/>
      <c r="AY376" t="s"/>
      <c r="AZ376" t="s"/>
      <c r="BA376" t="s"/>
      <c r="BB376" t="n">
        <v>446479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1127</v>
      </c>
      <c r="F377" t="s"/>
      <c r="G377" t="s">
        <v>74</v>
      </c>
      <c r="H377" t="s">
        <v>75</v>
      </c>
      <c r="I377" t="s"/>
      <c r="J377" t="s">
        <v>76</v>
      </c>
      <c r="K377" t="n">
        <v>323.99</v>
      </c>
      <c r="L377" t="s">
        <v>77</v>
      </c>
      <c r="M377" t="s">
        <v>1133</v>
      </c>
      <c r="N377" t="s">
        <v>711</v>
      </c>
      <c r="O377" t="s">
        <v>80</v>
      </c>
      <c r="P377" t="s">
        <v>1127</v>
      </c>
      <c r="Q377" t="s"/>
      <c r="R377" t="s">
        <v>81</v>
      </c>
      <c r="S377" t="s">
        <v>1134</v>
      </c>
      <c r="T377" t="s">
        <v>83</v>
      </c>
      <c r="U377" t="s"/>
      <c r="V377" t="s">
        <v>84</v>
      </c>
      <c r="W377" t="s">
        <v>99</v>
      </c>
      <c r="X377" t="s"/>
      <c r="Y377" t="s">
        <v>86</v>
      </c>
      <c r="Z377">
        <f>HYPERLINK("https://38.76.27.249/savepage/tk_1542206775742787_sr_1793.html","info")</f>
        <v/>
      </c>
      <c r="AA377" t="s"/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>
        <v>89</v>
      </c>
      <c r="AM377" t="s"/>
      <c r="AN377" t="s">
        <v>88</v>
      </c>
      <c r="AO377" t="s">
        <v>90</v>
      </c>
      <c r="AP377" t="n">
        <v>26</v>
      </c>
      <c r="AQ377" t="s">
        <v>91</v>
      </c>
      <c r="AR377" t="s">
        <v>92</v>
      </c>
      <c r="AS377" t="s"/>
      <c r="AT377" t="s">
        <v>93</v>
      </c>
      <c r="AU377" t="s"/>
      <c r="AV377" t="s"/>
      <c r="AW377" t="s"/>
      <c r="AX377" t="s"/>
      <c r="AY377" t="s"/>
      <c r="AZ377" t="s"/>
      <c r="BA377" t="s"/>
      <c r="BB377" t="n">
        <v>446479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1135</v>
      </c>
      <c r="F378" t="s"/>
      <c r="G378" t="s">
        <v>74</v>
      </c>
      <c r="H378" t="s">
        <v>75</v>
      </c>
      <c r="I378" t="s"/>
      <c r="J378" t="s">
        <v>76</v>
      </c>
      <c r="K378" t="n">
        <v>117.51</v>
      </c>
      <c r="L378" t="s">
        <v>77</v>
      </c>
      <c r="M378" t="s">
        <v>801</v>
      </c>
      <c r="N378" t="s">
        <v>1136</v>
      </c>
      <c r="O378" t="s">
        <v>80</v>
      </c>
      <c r="P378" t="s">
        <v>1135</v>
      </c>
      <c r="Q378" t="s"/>
      <c r="R378" t="s">
        <v>81</v>
      </c>
      <c r="S378" t="s">
        <v>1137</v>
      </c>
      <c r="T378" t="s">
        <v>83</v>
      </c>
      <c r="U378" t="s"/>
      <c r="V378" t="s">
        <v>84</v>
      </c>
      <c r="W378" t="s">
        <v>99</v>
      </c>
      <c r="X378" t="s"/>
      <c r="Y378" t="s">
        <v>86</v>
      </c>
      <c r="Z378">
        <f>HYPERLINK("https://38.76.27.249/savepage/tk_1542206801231613_sr_1793.html","info")</f>
        <v/>
      </c>
      <c r="AA378" t="s"/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>
        <v>89</v>
      </c>
      <c r="AM378" t="s"/>
      <c r="AN378" t="s">
        <v>133</v>
      </c>
      <c r="AO378" t="s">
        <v>277</v>
      </c>
      <c r="AP378" t="n">
        <v>30</v>
      </c>
      <c r="AQ378" t="s">
        <v>91</v>
      </c>
      <c r="AR378" t="s">
        <v>1138</v>
      </c>
      <c r="AS378" t="s"/>
      <c r="AT378" t="s">
        <v>93</v>
      </c>
      <c r="AU378" t="s"/>
      <c r="AV378" t="s"/>
      <c r="AW378" t="s"/>
      <c r="AX378" t="s"/>
      <c r="AY378" t="s"/>
      <c r="AZ378" t="s"/>
      <c r="BA378" t="s"/>
      <c r="BB378" t="n">
        <v>286316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1139</v>
      </c>
      <c r="F379" t="s"/>
      <c r="G379" t="s">
        <v>74</v>
      </c>
      <c r="H379" t="s">
        <v>75</v>
      </c>
      <c r="I379" t="s"/>
      <c r="J379" t="s">
        <v>76</v>
      </c>
      <c r="K379" t="n">
        <v>25.77</v>
      </c>
      <c r="L379" t="s">
        <v>77</v>
      </c>
      <c r="M379" t="s">
        <v>145</v>
      </c>
      <c r="N379" t="s">
        <v>102</v>
      </c>
      <c r="O379" t="s">
        <v>80</v>
      </c>
      <c r="P379" t="s">
        <v>1139</v>
      </c>
      <c r="Q379" t="s"/>
      <c r="R379" t="s">
        <v>81</v>
      </c>
      <c r="S379" t="s">
        <v>1140</v>
      </c>
      <c r="T379" t="s">
        <v>83</v>
      </c>
      <c r="U379" t="s"/>
      <c r="V379" t="s">
        <v>84</v>
      </c>
      <c r="W379" t="s">
        <v>99</v>
      </c>
      <c r="X379" t="s"/>
      <c r="Y379" t="s">
        <v>86</v>
      </c>
      <c r="Z379">
        <f>HYPERLINK("https://38.76.27.249/savepage/tk_15422084656918747_sr_1793.html","info")</f>
        <v/>
      </c>
      <c r="AA379" t="s"/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>
        <v>89</v>
      </c>
      <c r="AM379" t="s"/>
      <c r="AN379" t="s">
        <v>88</v>
      </c>
      <c r="AO379" t="s">
        <v>90</v>
      </c>
      <c r="AP379" t="n">
        <v>319</v>
      </c>
      <c r="AQ379" t="s">
        <v>91</v>
      </c>
      <c r="AR379" t="s">
        <v>92</v>
      </c>
      <c r="AS379" t="s"/>
      <c r="AT379" t="s">
        <v>93</v>
      </c>
      <c r="AU379" t="s"/>
      <c r="AV379" t="s"/>
      <c r="AW379" t="s"/>
      <c r="AX379" t="s"/>
      <c r="AY379" t="s"/>
      <c r="AZ379" t="s"/>
      <c r="BA379" t="s"/>
      <c r="BB379" t="n">
        <v>5042130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1141</v>
      </c>
      <c r="F380" t="s"/>
      <c r="G380" t="s">
        <v>74</v>
      </c>
      <c r="H380" t="s">
        <v>75</v>
      </c>
      <c r="I380" t="s"/>
      <c r="J380" t="s">
        <v>76</v>
      </c>
      <c r="K380" t="n">
        <v>28.62</v>
      </c>
      <c r="L380" t="s">
        <v>77</v>
      </c>
      <c r="M380" t="s">
        <v>483</v>
      </c>
      <c r="N380" t="s">
        <v>131</v>
      </c>
      <c r="O380" t="s">
        <v>80</v>
      </c>
      <c r="P380" t="s">
        <v>1141</v>
      </c>
      <c r="Q380" t="s"/>
      <c r="R380" t="s">
        <v>81</v>
      </c>
      <c r="S380" t="s">
        <v>484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HYPERLINK("https://38.76.27.249/savepage/tk_15422097242614985_sr_1793.html","info")</f>
        <v/>
      </c>
      <c r="AA380" t="s"/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>
        <v>89</v>
      </c>
      <c r="AM380" t="s"/>
      <c r="AN380" t="s">
        <v>88</v>
      </c>
      <c r="AO380" t="s">
        <v>90</v>
      </c>
      <c r="AP380" t="n">
        <v>550</v>
      </c>
      <c r="AQ380" t="s">
        <v>91</v>
      </c>
      <c r="AR380" t="s">
        <v>92</v>
      </c>
      <c r="AS380" t="s"/>
      <c r="AT380" t="s">
        <v>93</v>
      </c>
      <c r="AU380" t="s"/>
      <c r="AV380" t="s"/>
      <c r="AW380" t="s"/>
      <c r="AX380" t="s"/>
      <c r="AY380" t="s"/>
      <c r="AZ380" t="s"/>
      <c r="BA380" t="s"/>
      <c r="BB380" t="n">
        <v>5215471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1142</v>
      </c>
      <c r="F381" t="s"/>
      <c r="G381" t="s">
        <v>74</v>
      </c>
      <c r="H381" t="s">
        <v>75</v>
      </c>
      <c r="I381" t="s"/>
      <c r="J381" t="s">
        <v>76</v>
      </c>
      <c r="K381" t="n">
        <v>22.56</v>
      </c>
      <c r="L381" t="s">
        <v>77</v>
      </c>
      <c r="M381" t="s">
        <v>1143</v>
      </c>
      <c r="N381" t="s">
        <v>131</v>
      </c>
      <c r="O381" t="s">
        <v>80</v>
      </c>
      <c r="P381" t="s">
        <v>1142</v>
      </c>
      <c r="Q381" t="s"/>
      <c r="R381" t="s">
        <v>81</v>
      </c>
      <c r="S381" t="s">
        <v>1144</v>
      </c>
      <c r="T381" t="s">
        <v>83</v>
      </c>
      <c r="U381" t="s"/>
      <c r="V381" t="s">
        <v>84</v>
      </c>
      <c r="W381" t="s">
        <v>99</v>
      </c>
      <c r="X381" t="s"/>
      <c r="Y381" t="s">
        <v>86</v>
      </c>
      <c r="Z381">
        <f>HYPERLINK("https://38.76.27.249/savepage/tk_15422081628320866_sr_1793.html","info")</f>
        <v/>
      </c>
      <c r="AA381" t="s"/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>
        <v>89</v>
      </c>
      <c r="AM381" t="s"/>
      <c r="AN381" t="s">
        <v>133</v>
      </c>
      <c r="AO381" t="s">
        <v>1145</v>
      </c>
      <c r="AP381" t="n">
        <v>265</v>
      </c>
      <c r="AQ381" t="s">
        <v>91</v>
      </c>
      <c r="AR381" t="s">
        <v>71</v>
      </c>
      <c r="AS381" t="s"/>
      <c r="AT381" t="s">
        <v>93</v>
      </c>
      <c r="AU381" t="s"/>
      <c r="AV381" t="s"/>
      <c r="AW381" t="s"/>
      <c r="AX381" t="s"/>
      <c r="AY381" t="s"/>
      <c r="AZ381" t="s"/>
      <c r="BA381" t="s"/>
      <c r="BB381" t="n">
        <v>1171005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1146</v>
      </c>
      <c r="F382" t="s"/>
      <c r="G382" t="s">
        <v>74</v>
      </c>
      <c r="H382" t="s">
        <v>75</v>
      </c>
      <c r="I382" t="s"/>
      <c r="J382" t="s">
        <v>76</v>
      </c>
      <c r="K382" t="n">
        <v>48.77</v>
      </c>
      <c r="L382" t="s">
        <v>77</v>
      </c>
      <c r="M382" t="s">
        <v>1147</v>
      </c>
      <c r="N382" t="s">
        <v>1148</v>
      </c>
      <c r="O382" t="s">
        <v>80</v>
      </c>
      <c r="P382" t="s">
        <v>1146</v>
      </c>
      <c r="Q382" t="s"/>
      <c r="R382" t="s">
        <v>81</v>
      </c>
      <c r="S382" t="s">
        <v>1149</v>
      </c>
      <c r="T382" t="s">
        <v>83</v>
      </c>
      <c r="U382" t="s"/>
      <c r="V382" t="s">
        <v>84</v>
      </c>
      <c r="W382" t="s">
        <v>99</v>
      </c>
      <c r="X382" t="s"/>
      <c r="Y382" t="s">
        <v>86</v>
      </c>
      <c r="Z382">
        <f>HYPERLINK("https://38.76.27.249/savepage/tk_1542207028725671_sr_1793.html","info")</f>
        <v/>
      </c>
      <c r="AA382" t="s"/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>
        <v>89</v>
      </c>
      <c r="AM382" t="s"/>
      <c r="AN382" t="s">
        <v>88</v>
      </c>
      <c r="AO382" t="s">
        <v>90</v>
      </c>
      <c r="AP382" t="n">
        <v>66</v>
      </c>
      <c r="AQ382" t="s">
        <v>91</v>
      </c>
      <c r="AR382" t="s">
        <v>71</v>
      </c>
      <c r="AS382" t="s"/>
      <c r="AT382" t="s">
        <v>93</v>
      </c>
      <c r="AU382" t="s"/>
      <c r="AV382" t="s"/>
      <c r="AW382" t="s"/>
      <c r="AX382" t="s"/>
      <c r="AY382" t="s"/>
      <c r="AZ382" t="s"/>
      <c r="BA382" t="s"/>
      <c r="BB382" t="n">
        <v>70679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1146</v>
      </c>
      <c r="F383" t="s"/>
      <c r="G383" t="s">
        <v>74</v>
      </c>
      <c r="H383" t="s">
        <v>75</v>
      </c>
      <c r="I383" t="s"/>
      <c r="J383" t="s">
        <v>76</v>
      </c>
      <c r="K383" t="n">
        <v>53.48</v>
      </c>
      <c r="L383" t="s">
        <v>77</v>
      </c>
      <c r="M383" t="s">
        <v>1150</v>
      </c>
      <c r="N383" t="s">
        <v>1148</v>
      </c>
      <c r="O383" t="s">
        <v>80</v>
      </c>
      <c r="P383" t="s">
        <v>1146</v>
      </c>
      <c r="Q383" t="s"/>
      <c r="R383" t="s">
        <v>81</v>
      </c>
      <c r="S383" t="s">
        <v>1151</v>
      </c>
      <c r="T383" t="s">
        <v>83</v>
      </c>
      <c r="U383" t="s"/>
      <c r="V383" t="s">
        <v>84</v>
      </c>
      <c r="W383" t="s">
        <v>99</v>
      </c>
      <c r="X383" t="s"/>
      <c r="Y383" t="s">
        <v>86</v>
      </c>
      <c r="Z383">
        <f>HYPERLINK("https://38.76.27.249/savepage/tk_1542207028725671_sr_1793.html","info")</f>
        <v/>
      </c>
      <c r="AA383" t="s"/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>
        <v>89</v>
      </c>
      <c r="AM383" t="s"/>
      <c r="AN383" t="s">
        <v>88</v>
      </c>
      <c r="AO383" t="s">
        <v>90</v>
      </c>
      <c r="AP383" t="n">
        <v>66</v>
      </c>
      <c r="AQ383" t="s">
        <v>91</v>
      </c>
      <c r="AR383" t="s">
        <v>92</v>
      </c>
      <c r="AS383" t="s"/>
      <c r="AT383" t="s">
        <v>93</v>
      </c>
      <c r="AU383" t="s"/>
      <c r="AV383" t="s"/>
      <c r="AW383" t="s"/>
      <c r="AX383" t="s"/>
      <c r="AY383" t="s"/>
      <c r="AZ383" t="s"/>
      <c r="BA383" t="s"/>
      <c r="BB383" t="n">
        <v>70679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1029</v>
      </c>
      <c r="F384" t="s"/>
      <c r="G384" t="s">
        <v>74</v>
      </c>
      <c r="H384" t="s">
        <v>75</v>
      </c>
      <c r="I384" t="s"/>
      <c r="J384" t="s">
        <v>76</v>
      </c>
      <c r="K384" t="n">
        <v>19.47</v>
      </c>
      <c r="L384" t="s">
        <v>77</v>
      </c>
      <c r="M384" t="s">
        <v>1152</v>
      </c>
      <c r="N384" t="s">
        <v>695</v>
      </c>
      <c r="O384" t="s">
        <v>80</v>
      </c>
      <c r="P384" t="s">
        <v>1029</v>
      </c>
      <c r="Q384" t="s"/>
      <c r="R384" t="s">
        <v>81</v>
      </c>
      <c r="S384" t="s">
        <v>1153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HYPERLINK("https://38.76.27.249/savepage/tk_15422099277405422_sr_1793.html","info")</f>
        <v/>
      </c>
      <c r="AA384" t="s"/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>
        <v>89</v>
      </c>
      <c r="AM384" t="s"/>
      <c r="AN384" t="s">
        <v>88</v>
      </c>
      <c r="AO384" t="s">
        <v>90</v>
      </c>
      <c r="AP384" t="n">
        <v>588</v>
      </c>
      <c r="AQ384" t="s">
        <v>91</v>
      </c>
      <c r="AR384" t="s">
        <v>71</v>
      </c>
      <c r="AS384" t="s"/>
      <c r="AT384" t="s">
        <v>93</v>
      </c>
      <c r="AU384" t="s"/>
      <c r="AV384" t="s"/>
      <c r="AW384" t="s"/>
      <c r="AX384" t="s"/>
      <c r="AY384" t="s"/>
      <c r="AZ384" t="s"/>
      <c r="BA384" t="s"/>
      <c r="BB384" t="n">
        <v>5042357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94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1029</v>
      </c>
      <c r="F385" t="s"/>
      <c r="G385" t="s">
        <v>74</v>
      </c>
      <c r="H385" t="s">
        <v>75</v>
      </c>
      <c r="I385" t="s"/>
      <c r="J385" t="s">
        <v>76</v>
      </c>
      <c r="K385" t="n">
        <v>20.94</v>
      </c>
      <c r="L385" t="s">
        <v>77</v>
      </c>
      <c r="M385" t="s">
        <v>1154</v>
      </c>
      <c r="N385" t="s">
        <v>695</v>
      </c>
      <c r="O385" t="s">
        <v>80</v>
      </c>
      <c r="P385" t="s">
        <v>1029</v>
      </c>
      <c r="Q385" t="s"/>
      <c r="R385" t="s">
        <v>81</v>
      </c>
      <c r="S385" t="s">
        <v>1155</v>
      </c>
      <c r="T385" t="s">
        <v>83</v>
      </c>
      <c r="U385" t="s"/>
      <c r="V385" t="s">
        <v>84</v>
      </c>
      <c r="W385" t="s">
        <v>99</v>
      </c>
      <c r="X385" t="s"/>
      <c r="Y385" t="s">
        <v>86</v>
      </c>
      <c r="Z385">
        <f>HYPERLINK("https://38.76.27.249/savepage/tk_15422099277405422_sr_1793.html","info")</f>
        <v/>
      </c>
      <c r="AA385" t="s"/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>
        <v>89</v>
      </c>
      <c r="AM385" t="s"/>
      <c r="AN385" t="s">
        <v>88</v>
      </c>
      <c r="AO385" t="s">
        <v>90</v>
      </c>
      <c r="AP385" t="n">
        <v>588</v>
      </c>
      <c r="AQ385" t="s">
        <v>91</v>
      </c>
      <c r="AR385" t="s">
        <v>71</v>
      </c>
      <c r="AS385" t="s"/>
      <c r="AT385" t="s">
        <v>93</v>
      </c>
      <c r="AU385" t="s"/>
      <c r="AV385" t="s"/>
      <c r="AW385" t="s"/>
      <c r="AX385" t="s"/>
      <c r="AY385" t="s"/>
      <c r="AZ385" t="s"/>
      <c r="BA385" t="s"/>
      <c r="BB385" t="n">
        <v>5042357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1156</v>
      </c>
      <c r="F386" t="s"/>
      <c r="G386" t="s">
        <v>74</v>
      </c>
      <c r="H386" t="s">
        <v>75</v>
      </c>
      <c r="I386" t="s"/>
      <c r="J386" t="s">
        <v>76</v>
      </c>
      <c r="K386" t="n">
        <v>217.41</v>
      </c>
      <c r="L386" t="s">
        <v>77</v>
      </c>
      <c r="M386" t="s">
        <v>1157</v>
      </c>
      <c r="N386" t="s">
        <v>1158</v>
      </c>
      <c r="O386" t="s">
        <v>80</v>
      </c>
      <c r="P386" t="s">
        <v>1156</v>
      </c>
      <c r="Q386" t="s"/>
      <c r="R386" t="s">
        <v>81</v>
      </c>
      <c r="S386" t="s">
        <v>1159</v>
      </c>
      <c r="T386" t="s">
        <v>83</v>
      </c>
      <c r="U386" t="s"/>
      <c r="V386" t="s">
        <v>84</v>
      </c>
      <c r="W386" t="s">
        <v>99</v>
      </c>
      <c r="X386" t="s"/>
      <c r="Y386" t="s">
        <v>86</v>
      </c>
      <c r="Z386">
        <f>HYPERLINK("https://38.76.27.249/savepage/tk_1542206852647898_sr_1793.html","info")</f>
        <v/>
      </c>
      <c r="AA386" t="s"/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>
        <v>89</v>
      </c>
      <c r="AM386" t="s"/>
      <c r="AN386" t="s">
        <v>88</v>
      </c>
      <c r="AO386" t="s">
        <v>90</v>
      </c>
      <c r="AP386" t="n">
        <v>39</v>
      </c>
      <c r="AQ386" t="s">
        <v>91</v>
      </c>
      <c r="AR386" t="s">
        <v>92</v>
      </c>
      <c r="AS386" t="s"/>
      <c r="AT386" t="s">
        <v>93</v>
      </c>
      <c r="AU386" t="s"/>
      <c r="AV386" t="s"/>
      <c r="AW386" t="s"/>
      <c r="AX386" t="s"/>
      <c r="AY386" t="s"/>
      <c r="AZ386" t="s"/>
      <c r="BA386" t="s"/>
      <c r="BB386" t="n">
        <v>2914030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1160</v>
      </c>
      <c r="F387" t="s"/>
      <c r="G387" t="s">
        <v>74</v>
      </c>
      <c r="H387" t="s">
        <v>75</v>
      </c>
      <c r="I387" t="s"/>
      <c r="J387" t="s">
        <v>76</v>
      </c>
      <c r="K387" t="n">
        <v>17.82</v>
      </c>
      <c r="L387" t="s">
        <v>77</v>
      </c>
      <c r="M387" t="s">
        <v>397</v>
      </c>
      <c r="N387" t="s">
        <v>97</v>
      </c>
      <c r="O387" t="s">
        <v>80</v>
      </c>
      <c r="P387" t="s">
        <v>1160</v>
      </c>
      <c r="Q387" t="s"/>
      <c r="R387" t="s">
        <v>81</v>
      </c>
      <c r="S387" t="s">
        <v>1161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HYPERLINK("https://38.76.27.249/savepage/tk_15422082688847196_sr_1793.html","info")</f>
        <v/>
      </c>
      <c r="AA387" t="s"/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>
        <v>89</v>
      </c>
      <c r="AM387" t="s"/>
      <c r="AN387" t="s">
        <v>88</v>
      </c>
      <c r="AO387" t="s">
        <v>90</v>
      </c>
      <c r="AP387" t="n">
        <v>284</v>
      </c>
      <c r="AQ387" t="s">
        <v>91</v>
      </c>
      <c r="AR387" t="s">
        <v>92</v>
      </c>
      <c r="AS387" t="s"/>
      <c r="AT387" t="s">
        <v>93</v>
      </c>
      <c r="AU387" t="s"/>
      <c r="AV387" t="s"/>
      <c r="AW387" t="s"/>
      <c r="AX387" t="s"/>
      <c r="AY387" t="s"/>
      <c r="AZ387" t="s"/>
      <c r="BA387" t="s"/>
      <c r="BB387" t="n">
        <v>2535242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1162</v>
      </c>
      <c r="F388" t="s"/>
      <c r="G388" t="s">
        <v>74</v>
      </c>
      <c r="H388" t="s">
        <v>75</v>
      </c>
      <c r="I388" t="s"/>
      <c r="J388" t="s">
        <v>76</v>
      </c>
      <c r="K388" t="n">
        <v>37.18</v>
      </c>
      <c r="L388" t="s">
        <v>77</v>
      </c>
      <c r="M388" t="s">
        <v>1163</v>
      </c>
      <c r="N388" t="s">
        <v>1164</v>
      </c>
      <c r="O388" t="s">
        <v>80</v>
      </c>
      <c r="P388" t="s">
        <v>1162</v>
      </c>
      <c r="Q388" t="s"/>
      <c r="R388" t="s">
        <v>81</v>
      </c>
      <c r="S388" t="s">
        <v>1165</v>
      </c>
      <c r="T388" t="s">
        <v>83</v>
      </c>
      <c r="U388" t="s"/>
      <c r="V388" t="s">
        <v>84</v>
      </c>
      <c r="W388" t="s">
        <v>99</v>
      </c>
      <c r="X388" t="s"/>
      <c r="Y388" t="s">
        <v>86</v>
      </c>
      <c r="Z388">
        <f>HYPERLINK("https://38.76.27.249/savepage/tk_15422082999026845_sr_1793.html","info")</f>
        <v/>
      </c>
      <c r="AA388" t="s"/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>
        <v>89</v>
      </c>
      <c r="AM388" t="s"/>
      <c r="AN388" t="s">
        <v>88</v>
      </c>
      <c r="AO388" t="s">
        <v>90</v>
      </c>
      <c r="AP388" t="n">
        <v>290</v>
      </c>
      <c r="AQ388" t="s">
        <v>91</v>
      </c>
      <c r="AR388" t="s">
        <v>92</v>
      </c>
      <c r="AS388" t="s"/>
      <c r="AT388" t="s">
        <v>93</v>
      </c>
      <c r="AU388" t="s"/>
      <c r="AV388" t="s"/>
      <c r="AW388" t="s"/>
      <c r="AX388" t="s"/>
      <c r="AY388" t="s"/>
      <c r="AZ388" t="s"/>
      <c r="BA388" t="s"/>
      <c r="BB388" t="n">
        <v>2677839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94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1166</v>
      </c>
      <c r="F389" t="s"/>
      <c r="G389" t="s">
        <v>74</v>
      </c>
      <c r="H389" t="s">
        <v>75</v>
      </c>
      <c r="I389" t="s"/>
      <c r="J389" t="s">
        <v>76</v>
      </c>
      <c r="K389" t="n">
        <v>20.13</v>
      </c>
      <c r="L389" t="s">
        <v>77</v>
      </c>
      <c r="M389" t="s">
        <v>1167</v>
      </c>
      <c r="N389" t="s">
        <v>124</v>
      </c>
      <c r="O389" t="s">
        <v>80</v>
      </c>
      <c r="P389" t="s">
        <v>1166</v>
      </c>
      <c r="Q389" t="s"/>
      <c r="R389" t="s">
        <v>81</v>
      </c>
      <c r="S389" t="s">
        <v>1168</v>
      </c>
      <c r="T389" t="s">
        <v>83</v>
      </c>
      <c r="U389" t="s"/>
      <c r="V389" t="s">
        <v>84</v>
      </c>
      <c r="W389" t="s">
        <v>99</v>
      </c>
      <c r="X389" t="s"/>
      <c r="Y389" t="s">
        <v>86</v>
      </c>
      <c r="Z389">
        <f>HYPERLINK("https://38.76.27.249/savepage/tk_15422077039048405_sr_1793.html","info")</f>
        <v/>
      </c>
      <c r="AA389" t="s"/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>
        <v>89</v>
      </c>
      <c r="AM389" t="s"/>
      <c r="AN389" t="s">
        <v>88</v>
      </c>
      <c r="AO389" t="s">
        <v>90</v>
      </c>
      <c r="AP389" t="n">
        <v>184</v>
      </c>
      <c r="AQ389" t="s">
        <v>91</v>
      </c>
      <c r="AR389" t="s">
        <v>92</v>
      </c>
      <c r="AS389" t="s"/>
      <c r="AT389" t="s">
        <v>93</v>
      </c>
      <c r="AU389" t="s"/>
      <c r="AV389" t="s"/>
      <c r="AW389" t="s"/>
      <c r="AX389" t="s"/>
      <c r="AY389" t="s"/>
      <c r="AZ389" t="s"/>
      <c r="BA389" t="s"/>
      <c r="BB389" t="n">
        <v>5042830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94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1169</v>
      </c>
      <c r="F390" t="s"/>
      <c r="G390" t="s">
        <v>74</v>
      </c>
      <c r="H390" t="s">
        <v>75</v>
      </c>
      <c r="I390" t="s"/>
      <c r="J390" t="s">
        <v>76</v>
      </c>
      <c r="K390" t="n">
        <v>46.66</v>
      </c>
      <c r="L390" t="s">
        <v>77</v>
      </c>
      <c r="M390" t="s">
        <v>714</v>
      </c>
      <c r="N390" t="s">
        <v>451</v>
      </c>
      <c r="O390" t="s">
        <v>80</v>
      </c>
      <c r="P390" t="s">
        <v>1169</v>
      </c>
      <c r="Q390" t="s"/>
      <c r="R390" t="s">
        <v>81</v>
      </c>
      <c r="S390" t="s">
        <v>715</v>
      </c>
      <c r="T390" t="s">
        <v>83</v>
      </c>
      <c r="U390" t="s"/>
      <c r="V390" t="s">
        <v>84</v>
      </c>
      <c r="W390" t="s">
        <v>99</v>
      </c>
      <c r="X390" t="s"/>
      <c r="Y390" t="s">
        <v>86</v>
      </c>
      <c r="Z390">
        <f>HYPERLINK("https://38.76.27.249/savepage/tk_15422092441388972_sr_1793.html","info")</f>
        <v/>
      </c>
      <c r="AA390" t="s"/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>
        <v>89</v>
      </c>
      <c r="AM390" t="s"/>
      <c r="AN390" t="s">
        <v>88</v>
      </c>
      <c r="AO390" t="s">
        <v>90</v>
      </c>
      <c r="AP390" t="n">
        <v>466</v>
      </c>
      <c r="AQ390" t="s">
        <v>91</v>
      </c>
      <c r="AR390" t="s">
        <v>92</v>
      </c>
      <c r="AS390" t="s"/>
      <c r="AT390" t="s">
        <v>93</v>
      </c>
      <c r="AU390" t="s"/>
      <c r="AV390" t="s"/>
      <c r="AW390" t="s"/>
      <c r="AX390" t="s"/>
      <c r="AY390" t="s"/>
      <c r="AZ390" t="s"/>
      <c r="BA390" t="s"/>
      <c r="BB390" t="n">
        <v>1066783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94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1170</v>
      </c>
      <c r="F391" t="s"/>
      <c r="G391" t="s">
        <v>74</v>
      </c>
      <c r="H391" t="s">
        <v>75</v>
      </c>
      <c r="I391" t="s"/>
      <c r="J391" t="s">
        <v>76</v>
      </c>
      <c r="K391" t="n">
        <v>23.42</v>
      </c>
      <c r="L391" t="s">
        <v>77</v>
      </c>
      <c r="M391" t="s">
        <v>316</v>
      </c>
      <c r="N391" t="s">
        <v>131</v>
      </c>
      <c r="O391" t="s">
        <v>80</v>
      </c>
      <c r="P391" t="s">
        <v>1170</v>
      </c>
      <c r="Q391" t="s"/>
      <c r="R391" t="s">
        <v>81</v>
      </c>
      <c r="S391" t="s">
        <v>1171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HYPERLINK("https://38.76.27.249/savepage/tk_15422083826801293_sr_1793.html","info")</f>
        <v/>
      </c>
      <c r="AA391" t="s"/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>
        <v>89</v>
      </c>
      <c r="AM391" t="s"/>
      <c r="AN391" t="s">
        <v>88</v>
      </c>
      <c r="AO391" t="s">
        <v>90</v>
      </c>
      <c r="AP391" t="n">
        <v>305</v>
      </c>
      <c r="AQ391" t="s">
        <v>91</v>
      </c>
      <c r="AR391" t="s">
        <v>71</v>
      </c>
      <c r="AS391" t="s"/>
      <c r="AT391" t="s">
        <v>93</v>
      </c>
      <c r="AU391" t="s"/>
      <c r="AV391" t="s"/>
      <c r="AW391" t="s"/>
      <c r="AX391" t="s"/>
      <c r="AY391" t="s"/>
      <c r="AZ391" t="s"/>
      <c r="BA391" t="s"/>
      <c r="BB391" t="n">
        <v>729520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94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1170</v>
      </c>
      <c r="F392" t="s"/>
      <c r="G392" t="s">
        <v>74</v>
      </c>
      <c r="H392" t="s">
        <v>75</v>
      </c>
      <c r="I392" t="s"/>
      <c r="J392" t="s">
        <v>76</v>
      </c>
      <c r="K392" t="n">
        <v>29.25</v>
      </c>
      <c r="L392" t="s">
        <v>77</v>
      </c>
      <c r="M392" t="s">
        <v>1172</v>
      </c>
      <c r="N392" t="s">
        <v>131</v>
      </c>
      <c r="O392" t="s">
        <v>80</v>
      </c>
      <c r="P392" t="s">
        <v>1170</v>
      </c>
      <c r="Q392" t="s"/>
      <c r="R392" t="s">
        <v>81</v>
      </c>
      <c r="S392" t="s">
        <v>1173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HYPERLINK("https://38.76.27.249/savepage/tk_15422083826801293_sr_1793.html","info")</f>
        <v/>
      </c>
      <c r="AA392" t="s"/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>
        <v>89</v>
      </c>
      <c r="AM392" t="s"/>
      <c r="AN392" t="s">
        <v>88</v>
      </c>
      <c r="AO392" t="s">
        <v>90</v>
      </c>
      <c r="AP392" t="n">
        <v>305</v>
      </c>
      <c r="AQ392" t="s">
        <v>91</v>
      </c>
      <c r="AR392" t="s">
        <v>92</v>
      </c>
      <c r="AS392" t="s"/>
      <c r="AT392" t="s">
        <v>93</v>
      </c>
      <c r="AU392" t="s"/>
      <c r="AV392" t="s"/>
      <c r="AW392" t="s"/>
      <c r="AX392" t="s"/>
      <c r="AY392" t="s"/>
      <c r="AZ392" t="s"/>
      <c r="BA392" t="s"/>
      <c r="BB392" t="n">
        <v>729520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94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1174</v>
      </c>
      <c r="F393" t="s"/>
      <c r="G393" t="s">
        <v>74</v>
      </c>
      <c r="H393" t="s">
        <v>75</v>
      </c>
      <c r="I393" t="s"/>
      <c r="J393" t="s">
        <v>76</v>
      </c>
      <c r="K393" t="n">
        <v>78.68000000000001</v>
      </c>
      <c r="L393" t="s">
        <v>77</v>
      </c>
      <c r="M393" t="s">
        <v>1175</v>
      </c>
      <c r="N393" t="s">
        <v>451</v>
      </c>
      <c r="O393" t="s">
        <v>80</v>
      </c>
      <c r="P393" t="s">
        <v>1174</v>
      </c>
      <c r="Q393" t="s"/>
      <c r="R393" t="s">
        <v>81</v>
      </c>
      <c r="S393" t="s">
        <v>1176</v>
      </c>
      <c r="T393" t="s">
        <v>83</v>
      </c>
      <c r="U393" t="s"/>
      <c r="V393" t="s">
        <v>84</v>
      </c>
      <c r="W393" t="s">
        <v>99</v>
      </c>
      <c r="X393" t="s"/>
      <c r="Y393" t="s">
        <v>86</v>
      </c>
      <c r="Z393">
        <f>HYPERLINK("https://38.76.27.249/savepage/tk_15422099743311963_sr_1793.html","info")</f>
        <v/>
      </c>
      <c r="AA393" t="s"/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>
        <v>89</v>
      </c>
      <c r="AM393" t="s"/>
      <c r="AN393" t="s">
        <v>88</v>
      </c>
      <c r="AO393" t="s">
        <v>90</v>
      </c>
      <c r="AP393" t="n">
        <v>596</v>
      </c>
      <c r="AQ393" t="s">
        <v>91</v>
      </c>
      <c r="AR393" t="s">
        <v>92</v>
      </c>
      <c r="AS393" t="s"/>
      <c r="AT393" t="s">
        <v>93</v>
      </c>
      <c r="AU393" t="s"/>
      <c r="AV393" t="s"/>
      <c r="AW393" t="s"/>
      <c r="AX393" t="s"/>
      <c r="AY393" t="s"/>
      <c r="AZ393" t="s"/>
      <c r="BA393" t="s"/>
      <c r="BB393" t="n">
        <v>2188023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94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482</v>
      </c>
      <c r="F394" t="s"/>
      <c r="G394" t="s">
        <v>74</v>
      </c>
      <c r="H394" t="s">
        <v>75</v>
      </c>
      <c r="I394" t="s"/>
      <c r="J394" t="s">
        <v>76</v>
      </c>
      <c r="K394" t="n">
        <v>28.62</v>
      </c>
      <c r="L394" t="s">
        <v>77</v>
      </c>
      <c r="M394" t="s">
        <v>483</v>
      </c>
      <c r="N394" t="s">
        <v>97</v>
      </c>
      <c r="O394" t="s">
        <v>80</v>
      </c>
      <c r="P394" t="s">
        <v>482</v>
      </c>
      <c r="Q394" t="s"/>
      <c r="R394" t="s">
        <v>81</v>
      </c>
      <c r="S394" t="s">
        <v>484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HYPERLINK("https://38.76.27.249/savepage/tk_15422096613640606_sr_1793.html","info")</f>
        <v/>
      </c>
      <c r="AA394" t="s"/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>
        <v>89</v>
      </c>
      <c r="AM394" t="s"/>
      <c r="AN394" t="s">
        <v>88</v>
      </c>
      <c r="AO394" t="s">
        <v>90</v>
      </c>
      <c r="AP394" t="n">
        <v>538</v>
      </c>
      <c r="AQ394" t="s">
        <v>91</v>
      </c>
      <c r="AR394" t="s">
        <v>92</v>
      </c>
      <c r="AS394" t="s"/>
      <c r="AT394" t="s">
        <v>93</v>
      </c>
      <c r="AU394" t="s"/>
      <c r="AV394" t="s"/>
      <c r="AW394" t="s"/>
      <c r="AX394" t="s"/>
      <c r="AY394" t="s"/>
      <c r="AZ394" t="s"/>
      <c r="BA394" t="s"/>
      <c r="BB394" t="n">
        <v>2094267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94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482</v>
      </c>
      <c r="F395" t="s"/>
      <c r="G395" t="s">
        <v>74</v>
      </c>
      <c r="H395" t="s">
        <v>75</v>
      </c>
      <c r="I395" t="s"/>
      <c r="J395" t="s">
        <v>76</v>
      </c>
      <c r="K395" t="n">
        <v>31.49</v>
      </c>
      <c r="L395" t="s">
        <v>77</v>
      </c>
      <c r="M395" t="s">
        <v>485</v>
      </c>
      <c r="N395" t="s">
        <v>97</v>
      </c>
      <c r="O395" t="s">
        <v>80</v>
      </c>
      <c r="P395" t="s">
        <v>482</v>
      </c>
      <c r="Q395" t="s"/>
      <c r="R395" t="s">
        <v>81</v>
      </c>
      <c r="S395" t="s">
        <v>486</v>
      </c>
      <c r="T395" t="s">
        <v>83</v>
      </c>
      <c r="U395" t="s"/>
      <c r="V395" t="s">
        <v>84</v>
      </c>
      <c r="W395" t="s">
        <v>99</v>
      </c>
      <c r="X395" t="s"/>
      <c r="Y395" t="s">
        <v>86</v>
      </c>
      <c r="Z395">
        <f>HYPERLINK("https://38.76.27.249/savepage/tk_15422096613640606_sr_1793.html","info")</f>
        <v/>
      </c>
      <c r="AA395" t="s"/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>
        <v>89</v>
      </c>
      <c r="AM395" t="s"/>
      <c r="AN395" t="s">
        <v>88</v>
      </c>
      <c r="AO395" t="s">
        <v>90</v>
      </c>
      <c r="AP395" t="n">
        <v>538</v>
      </c>
      <c r="AQ395" t="s">
        <v>91</v>
      </c>
      <c r="AR395" t="s">
        <v>92</v>
      </c>
      <c r="AS395" t="s"/>
      <c r="AT395" t="s">
        <v>93</v>
      </c>
      <c r="AU395" t="s"/>
      <c r="AV395" t="s"/>
      <c r="AW395" t="s"/>
      <c r="AX395" t="s"/>
      <c r="AY395" t="s"/>
      <c r="AZ395" t="s"/>
      <c r="BA395" t="s"/>
      <c r="BB395" t="n">
        <v>2094267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94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1177</v>
      </c>
      <c r="F396" t="s"/>
      <c r="G396" t="s">
        <v>74</v>
      </c>
      <c r="H396" t="s">
        <v>75</v>
      </c>
      <c r="I396" t="s"/>
      <c r="J396" t="s">
        <v>76</v>
      </c>
      <c r="K396" t="n">
        <v>38</v>
      </c>
      <c r="L396" t="s">
        <v>77</v>
      </c>
      <c r="M396" t="s">
        <v>1178</v>
      </c>
      <c r="N396" t="s">
        <v>120</v>
      </c>
      <c r="O396" t="s">
        <v>80</v>
      </c>
      <c r="P396" t="s">
        <v>1177</v>
      </c>
      <c r="Q396" t="s"/>
      <c r="R396" t="s">
        <v>81</v>
      </c>
      <c r="S396" t="s">
        <v>1179</v>
      </c>
      <c r="T396" t="s">
        <v>83</v>
      </c>
      <c r="U396" t="s"/>
      <c r="V396" t="s">
        <v>84</v>
      </c>
      <c r="W396" t="s">
        <v>99</v>
      </c>
      <c r="X396" t="s"/>
      <c r="Y396" t="s">
        <v>86</v>
      </c>
      <c r="Z396">
        <f>HYPERLINK("https://38.76.27.249/savepage/tk_15422076430361674_sr_1793.html","info")</f>
        <v/>
      </c>
      <c r="AA396" t="s"/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>
        <v>89</v>
      </c>
      <c r="AM396" t="s"/>
      <c r="AN396" t="s">
        <v>88</v>
      </c>
      <c r="AO396" t="s">
        <v>90</v>
      </c>
      <c r="AP396" t="n">
        <v>172</v>
      </c>
      <c r="AQ396" t="s">
        <v>91</v>
      </c>
      <c r="AR396" t="s">
        <v>92</v>
      </c>
      <c r="AS396" t="s"/>
      <c r="AT396" t="s">
        <v>93</v>
      </c>
      <c r="AU396" t="s"/>
      <c r="AV396" t="s"/>
      <c r="AW396" t="s"/>
      <c r="AX396" t="s"/>
      <c r="AY396" t="s"/>
      <c r="AZ396" t="s"/>
      <c r="BA396" t="s"/>
      <c r="BB396" t="n">
        <v>4921260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1180</v>
      </c>
      <c r="F397" t="s"/>
      <c r="G397" t="s">
        <v>74</v>
      </c>
      <c r="H397" t="s">
        <v>75</v>
      </c>
      <c r="I397" t="s"/>
      <c r="J397" t="s">
        <v>76</v>
      </c>
      <c r="K397" t="n">
        <v>18.37</v>
      </c>
      <c r="L397" t="s">
        <v>77</v>
      </c>
      <c r="M397" t="s">
        <v>139</v>
      </c>
      <c r="N397" t="s">
        <v>131</v>
      </c>
      <c r="O397" t="s">
        <v>80</v>
      </c>
      <c r="P397" t="s">
        <v>1180</v>
      </c>
      <c r="Q397" t="s"/>
      <c r="R397" t="s">
        <v>81</v>
      </c>
      <c r="S397" t="s">
        <v>1181</v>
      </c>
      <c r="T397" t="s">
        <v>83</v>
      </c>
      <c r="U397" t="s"/>
      <c r="V397" t="s">
        <v>84</v>
      </c>
      <c r="W397" t="s">
        <v>99</v>
      </c>
      <c r="X397" t="s"/>
      <c r="Y397" t="s">
        <v>86</v>
      </c>
      <c r="Z397">
        <f>HYPERLINK("https://38.76.27.249/savepage/tk_15422082943502243_sr_1793.html","info")</f>
        <v/>
      </c>
      <c r="AA397" t="s"/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>
        <v>89</v>
      </c>
      <c r="AM397" t="s"/>
      <c r="AN397" t="s">
        <v>88</v>
      </c>
      <c r="AO397" t="s">
        <v>90</v>
      </c>
      <c r="AP397" t="n">
        <v>289</v>
      </c>
      <c r="AQ397" t="s">
        <v>91</v>
      </c>
      <c r="AR397" t="s">
        <v>92</v>
      </c>
      <c r="AS397" t="s"/>
      <c r="AT397" t="s">
        <v>93</v>
      </c>
      <c r="AU397" t="s"/>
      <c r="AV397" t="s"/>
      <c r="AW397" t="s"/>
      <c r="AX397" t="s"/>
      <c r="AY397" t="s"/>
      <c r="AZ397" t="s"/>
      <c r="BA397" t="s"/>
      <c r="BB397" t="n">
        <v>5272898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1182</v>
      </c>
      <c r="F398" t="s"/>
      <c r="G398" t="s">
        <v>74</v>
      </c>
      <c r="H398" t="s">
        <v>75</v>
      </c>
      <c r="I398" t="s"/>
      <c r="J398" t="s">
        <v>76</v>
      </c>
      <c r="K398" t="n">
        <v>30.12</v>
      </c>
      <c r="L398" t="s">
        <v>77</v>
      </c>
      <c r="M398" t="s">
        <v>1183</v>
      </c>
      <c r="N398" t="s">
        <v>695</v>
      </c>
      <c r="O398" t="s">
        <v>80</v>
      </c>
      <c r="P398" t="s">
        <v>1182</v>
      </c>
      <c r="Q398" t="s"/>
      <c r="R398" t="s">
        <v>81</v>
      </c>
      <c r="S398" t="s">
        <v>1184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HYPERLINK("https://38.76.27.249/savepage/tk_15422068724588966_sr_1793.html","info")</f>
        <v/>
      </c>
      <c r="AA398" t="s"/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>
        <v>89</v>
      </c>
      <c r="AM398" t="s"/>
      <c r="AN398" t="s">
        <v>88</v>
      </c>
      <c r="AO398" t="s">
        <v>90</v>
      </c>
      <c r="AP398" t="n">
        <v>43</v>
      </c>
      <c r="AQ398" t="s">
        <v>91</v>
      </c>
      <c r="AR398" t="s">
        <v>71</v>
      </c>
      <c r="AS398" t="s"/>
      <c r="AT398" t="s">
        <v>93</v>
      </c>
      <c r="AU398" t="s"/>
      <c r="AV398" t="s"/>
      <c r="AW398" t="s"/>
      <c r="AX398" t="s"/>
      <c r="AY398" t="s"/>
      <c r="AZ398" t="s"/>
      <c r="BA398" t="s"/>
      <c r="BB398" t="n">
        <v>5042369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1182</v>
      </c>
      <c r="F399" t="s"/>
      <c r="G399" t="s">
        <v>74</v>
      </c>
      <c r="H399" t="s">
        <v>75</v>
      </c>
      <c r="I399" t="s"/>
      <c r="J399" t="s">
        <v>76</v>
      </c>
      <c r="K399" t="n">
        <v>32.79</v>
      </c>
      <c r="L399" t="s">
        <v>77</v>
      </c>
      <c r="M399" t="s">
        <v>1185</v>
      </c>
      <c r="N399" t="s">
        <v>695</v>
      </c>
      <c r="O399" t="s">
        <v>80</v>
      </c>
      <c r="P399" t="s">
        <v>1182</v>
      </c>
      <c r="Q399" t="s"/>
      <c r="R399" t="s">
        <v>81</v>
      </c>
      <c r="S399" t="s">
        <v>1186</v>
      </c>
      <c r="T399" t="s">
        <v>83</v>
      </c>
      <c r="U399" t="s"/>
      <c r="V399" t="s">
        <v>84</v>
      </c>
      <c r="W399" t="s">
        <v>99</v>
      </c>
      <c r="X399" t="s"/>
      <c r="Y399" t="s">
        <v>86</v>
      </c>
      <c r="Z399">
        <f>HYPERLINK("https://38.76.27.249/savepage/tk_15422068724588966_sr_1793.html","info")</f>
        <v/>
      </c>
      <c r="AA399" t="s"/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>
        <v>89</v>
      </c>
      <c r="AM399" t="s"/>
      <c r="AN399" t="s">
        <v>88</v>
      </c>
      <c r="AO399" t="s">
        <v>90</v>
      </c>
      <c r="AP399" t="n">
        <v>43</v>
      </c>
      <c r="AQ399" t="s">
        <v>91</v>
      </c>
      <c r="AR399" t="s">
        <v>71</v>
      </c>
      <c r="AS399" t="s"/>
      <c r="AT399" t="s">
        <v>93</v>
      </c>
      <c r="AU399" t="s"/>
      <c r="AV399" t="s"/>
      <c r="AW399" t="s"/>
      <c r="AX399" t="s"/>
      <c r="AY399" t="s"/>
      <c r="AZ399" t="s"/>
      <c r="BA399" t="s"/>
      <c r="BB399" t="n">
        <v>5042369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510</v>
      </c>
      <c r="F400" t="s"/>
      <c r="G400" t="s">
        <v>74</v>
      </c>
      <c r="H400" t="s">
        <v>75</v>
      </c>
      <c r="I400" t="s"/>
      <c r="J400" t="s">
        <v>76</v>
      </c>
      <c r="K400" t="n">
        <v>42.2</v>
      </c>
      <c r="L400" t="s">
        <v>77</v>
      </c>
      <c r="M400" t="s">
        <v>511</v>
      </c>
      <c r="N400" t="s">
        <v>390</v>
      </c>
      <c r="O400" t="s">
        <v>80</v>
      </c>
      <c r="P400" t="s">
        <v>510</v>
      </c>
      <c r="Q400" t="s"/>
      <c r="R400" t="s">
        <v>81</v>
      </c>
      <c r="S400" t="s">
        <v>512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HYPERLINK("https://38.76.27.249/savepage/tk_1542209112786717_sr_1793.html","info")</f>
        <v/>
      </c>
      <c r="AA400" t="s"/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>
        <v>89</v>
      </c>
      <c r="AM400" t="s"/>
      <c r="AN400" t="s">
        <v>88</v>
      </c>
      <c r="AO400" t="s">
        <v>90</v>
      </c>
      <c r="AP400" t="n">
        <v>440</v>
      </c>
      <c r="AQ400" t="s">
        <v>91</v>
      </c>
      <c r="AR400" t="s">
        <v>92</v>
      </c>
      <c r="AS400" t="s"/>
      <c r="AT400" t="s">
        <v>93</v>
      </c>
      <c r="AU400" t="s"/>
      <c r="AV400" t="s"/>
      <c r="AW400" t="s"/>
      <c r="AX400" t="s"/>
      <c r="AY400" t="s"/>
      <c r="AZ400" t="s"/>
      <c r="BA400" t="s"/>
      <c r="BB400" t="n">
        <v>5273962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1187</v>
      </c>
      <c r="F401" t="s"/>
      <c r="G401" t="s">
        <v>74</v>
      </c>
      <c r="H401" t="s">
        <v>75</v>
      </c>
      <c r="I401" t="s"/>
      <c r="J401" t="s">
        <v>76</v>
      </c>
      <c r="K401" t="n">
        <v>31.82</v>
      </c>
      <c r="L401" t="s">
        <v>77</v>
      </c>
      <c r="M401" t="s">
        <v>334</v>
      </c>
      <c r="N401" t="s">
        <v>97</v>
      </c>
      <c r="O401" t="s">
        <v>80</v>
      </c>
      <c r="P401" t="s">
        <v>1187</v>
      </c>
      <c r="Q401" t="s"/>
      <c r="R401" t="s">
        <v>81</v>
      </c>
      <c r="S401" t="s">
        <v>440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HYPERLINK("https://38.76.27.249/savepage/tk_1542209274087296_sr_1793.html","info")</f>
        <v/>
      </c>
      <c r="AA401" t="s"/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>
        <v>89</v>
      </c>
      <c r="AM401" t="s"/>
      <c r="AN401" t="s">
        <v>88</v>
      </c>
      <c r="AO401" t="s">
        <v>90</v>
      </c>
      <c r="AP401" t="n">
        <v>472</v>
      </c>
      <c r="AQ401" t="s">
        <v>91</v>
      </c>
      <c r="AR401" t="s">
        <v>92</v>
      </c>
      <c r="AS401" t="s"/>
      <c r="AT401" t="s">
        <v>93</v>
      </c>
      <c r="AU401" t="s"/>
      <c r="AV401" t="s"/>
      <c r="AW401" t="s"/>
      <c r="AX401" t="s"/>
      <c r="AY401" t="s"/>
      <c r="AZ401" t="s"/>
      <c r="BA401" t="s"/>
      <c r="BB401" t="n">
        <v>2157996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1188</v>
      </c>
      <c r="F402" t="s"/>
      <c r="G402" t="s">
        <v>74</v>
      </c>
      <c r="H402" t="s">
        <v>75</v>
      </c>
      <c r="I402" t="s"/>
      <c r="J402" t="s">
        <v>76</v>
      </c>
      <c r="K402" t="n">
        <v>43.48</v>
      </c>
      <c r="L402" t="s">
        <v>77</v>
      </c>
      <c r="M402" t="s">
        <v>1189</v>
      </c>
      <c r="N402" t="s">
        <v>394</v>
      </c>
      <c r="O402" t="s">
        <v>80</v>
      </c>
      <c r="P402" t="s">
        <v>1188</v>
      </c>
      <c r="Q402" t="s"/>
      <c r="R402" t="s">
        <v>81</v>
      </c>
      <c r="S402" t="s">
        <v>1190</v>
      </c>
      <c r="T402" t="s">
        <v>83</v>
      </c>
      <c r="U402" t="s"/>
      <c r="V402" t="s">
        <v>84</v>
      </c>
      <c r="W402" t="s">
        <v>99</v>
      </c>
      <c r="X402" t="s"/>
      <c r="Y402" t="s">
        <v>86</v>
      </c>
      <c r="Z402">
        <f>HYPERLINK("https://38.76.27.249/savepage/tk_1542209098853475_sr_1793.html","info")</f>
        <v/>
      </c>
      <c r="AA402" t="s"/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>
        <v>89</v>
      </c>
      <c r="AM402" t="s"/>
      <c r="AN402" t="s">
        <v>88</v>
      </c>
      <c r="AO402" t="s">
        <v>90</v>
      </c>
      <c r="AP402" t="n">
        <v>437</v>
      </c>
      <c r="AQ402" t="s">
        <v>91</v>
      </c>
      <c r="AR402" t="s">
        <v>92</v>
      </c>
      <c r="AS402" t="s"/>
      <c r="AT402" t="s">
        <v>93</v>
      </c>
      <c r="AU402" t="s"/>
      <c r="AV402" t="s"/>
      <c r="AW402" t="s"/>
      <c r="AX402" t="s"/>
      <c r="AY402" t="s"/>
      <c r="AZ402" t="s"/>
      <c r="BA402" t="s"/>
      <c r="BB402" t="n">
        <v>5598574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1191</v>
      </c>
      <c r="F403" t="s"/>
      <c r="G403" t="s">
        <v>74</v>
      </c>
      <c r="H403" t="s">
        <v>75</v>
      </c>
      <c r="I403" t="s"/>
      <c r="J403" t="s">
        <v>76</v>
      </c>
      <c r="K403" t="n">
        <v>24.4</v>
      </c>
      <c r="L403" t="s">
        <v>77</v>
      </c>
      <c r="M403" t="s">
        <v>364</v>
      </c>
      <c r="N403" t="s">
        <v>120</v>
      </c>
      <c r="O403" t="s">
        <v>80</v>
      </c>
      <c r="P403" t="s">
        <v>1191</v>
      </c>
      <c r="Q403" t="s"/>
      <c r="R403" t="s">
        <v>81</v>
      </c>
      <c r="S403" t="s">
        <v>1192</v>
      </c>
      <c r="T403" t="s">
        <v>83</v>
      </c>
      <c r="U403" t="s"/>
      <c r="V403" t="s">
        <v>84</v>
      </c>
      <c r="W403" t="s">
        <v>99</v>
      </c>
      <c r="X403" t="s"/>
      <c r="Y403" t="s">
        <v>86</v>
      </c>
      <c r="Z403">
        <f>HYPERLINK("https://38.76.27.249/savepage/tk_15422101552546134_sr_1793.html","info")</f>
        <v/>
      </c>
      <c r="AA403" t="s"/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>
        <v>89</v>
      </c>
      <c r="AM403" t="s"/>
      <c r="AN403" t="s">
        <v>88</v>
      </c>
      <c r="AO403" t="s">
        <v>90</v>
      </c>
      <c r="AP403" t="n">
        <v>631</v>
      </c>
      <c r="AQ403" t="s">
        <v>91</v>
      </c>
      <c r="AR403" t="s">
        <v>92</v>
      </c>
      <c r="AS403" t="s"/>
      <c r="AT403" t="s">
        <v>93</v>
      </c>
      <c r="AU403" t="s"/>
      <c r="AV403" t="s"/>
      <c r="AW403" t="s"/>
      <c r="AX403" t="s"/>
      <c r="AY403" t="s"/>
      <c r="AZ403" t="s"/>
      <c r="BA403" t="s"/>
      <c r="BB403" t="n">
        <v>5042673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1193</v>
      </c>
      <c r="F404" t="s"/>
      <c r="G404" t="s">
        <v>74</v>
      </c>
      <c r="H404" t="s">
        <v>75</v>
      </c>
      <c r="I404" t="s"/>
      <c r="J404" t="s">
        <v>76</v>
      </c>
      <c r="K404" t="n">
        <v>25.98</v>
      </c>
      <c r="L404" t="s">
        <v>77</v>
      </c>
      <c r="M404" t="s">
        <v>339</v>
      </c>
      <c r="N404" t="s">
        <v>1194</v>
      </c>
      <c r="O404" t="s">
        <v>80</v>
      </c>
      <c r="P404" t="s">
        <v>1193</v>
      </c>
      <c r="Q404" t="s"/>
      <c r="R404" t="s">
        <v>81</v>
      </c>
      <c r="S404" t="s">
        <v>341</v>
      </c>
      <c r="T404" t="s">
        <v>83</v>
      </c>
      <c r="U404" t="s"/>
      <c r="V404" t="s">
        <v>84</v>
      </c>
      <c r="W404" t="s">
        <v>99</v>
      </c>
      <c r="X404" t="s"/>
      <c r="Y404" t="s">
        <v>86</v>
      </c>
      <c r="Z404">
        <f>HYPERLINK("https://38.76.27.249/savepage/tk_1542209629687519_sr_1793.html","info")</f>
        <v/>
      </c>
      <c r="AA404" t="s"/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>
        <v>89</v>
      </c>
      <c r="AM404" t="s"/>
      <c r="AN404" t="s">
        <v>88</v>
      </c>
      <c r="AO404" t="s">
        <v>90</v>
      </c>
      <c r="AP404" t="n">
        <v>534</v>
      </c>
      <c r="AQ404" t="s">
        <v>91</v>
      </c>
      <c r="AR404" t="s">
        <v>92</v>
      </c>
      <c r="AS404" t="s"/>
      <c r="AT404" t="s">
        <v>93</v>
      </c>
      <c r="AU404" t="s"/>
      <c r="AV404" t="s"/>
      <c r="AW404" t="s"/>
      <c r="AX404" t="s"/>
      <c r="AY404" t="s"/>
      <c r="AZ404" t="s"/>
      <c r="BA404" t="s"/>
      <c r="BB404" t="n">
        <v>2970556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1195</v>
      </c>
      <c r="F405" t="s"/>
      <c r="G405" t="s">
        <v>74</v>
      </c>
      <c r="H405" t="s">
        <v>75</v>
      </c>
      <c r="I405" t="s"/>
      <c r="J405" t="s">
        <v>76</v>
      </c>
      <c r="K405" t="n">
        <v>21.21</v>
      </c>
      <c r="L405" t="s">
        <v>77</v>
      </c>
      <c r="M405" t="s">
        <v>671</v>
      </c>
      <c r="N405" t="s">
        <v>365</v>
      </c>
      <c r="O405" t="s">
        <v>80</v>
      </c>
      <c r="P405" t="s">
        <v>1195</v>
      </c>
      <c r="Q405" t="s"/>
      <c r="R405" t="s">
        <v>81</v>
      </c>
      <c r="S405" t="s">
        <v>672</v>
      </c>
      <c r="T405" t="s">
        <v>83</v>
      </c>
      <c r="U405" t="s"/>
      <c r="V405" t="s">
        <v>84</v>
      </c>
      <c r="W405" t="s">
        <v>85</v>
      </c>
      <c r="X405" t="s"/>
      <c r="Y405" t="s">
        <v>86</v>
      </c>
      <c r="Z405">
        <f>HYPERLINK("https://38.76.27.249/savepage/tk_15422098865916338_sr_1793.html","info")</f>
        <v/>
      </c>
      <c r="AA405" t="s"/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>
        <v>89</v>
      </c>
      <c r="AM405" t="s"/>
      <c r="AN405" t="s">
        <v>88</v>
      </c>
      <c r="AO405" t="s">
        <v>90</v>
      </c>
      <c r="AP405" t="n">
        <v>581</v>
      </c>
      <c r="AQ405" t="s">
        <v>91</v>
      </c>
      <c r="AR405" t="s">
        <v>92</v>
      </c>
      <c r="AS405" t="s"/>
      <c r="AT405" t="s">
        <v>93</v>
      </c>
      <c r="AU405" t="s"/>
      <c r="AV405" t="s"/>
      <c r="AW405" t="s"/>
      <c r="AX405" t="s"/>
      <c r="AY405" t="s"/>
      <c r="AZ405" t="s"/>
      <c r="BA405" t="s"/>
      <c r="BB405" t="n">
        <v>5163716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1196</v>
      </c>
      <c r="F406" t="s"/>
      <c r="G406" t="s">
        <v>74</v>
      </c>
      <c r="H406" t="s">
        <v>75</v>
      </c>
      <c r="I406" t="s"/>
      <c r="J406" t="s">
        <v>76</v>
      </c>
      <c r="K406" t="n">
        <v>39.24</v>
      </c>
      <c r="L406" t="s">
        <v>77</v>
      </c>
      <c r="M406" t="s">
        <v>1197</v>
      </c>
      <c r="N406" t="s">
        <v>199</v>
      </c>
      <c r="O406" t="s">
        <v>80</v>
      </c>
      <c r="P406" t="s">
        <v>1196</v>
      </c>
      <c r="Q406" t="s"/>
      <c r="R406" t="s">
        <v>81</v>
      </c>
      <c r="S406" t="s">
        <v>1198</v>
      </c>
      <c r="T406" t="s">
        <v>83</v>
      </c>
      <c r="U406" t="s"/>
      <c r="V406" t="s">
        <v>84</v>
      </c>
      <c r="W406" t="s">
        <v>99</v>
      </c>
      <c r="X406" t="s"/>
      <c r="Y406" t="s">
        <v>86</v>
      </c>
      <c r="Z406">
        <f>HYPERLINK("https://38.76.27.249/savepage/tk_15422071664757156_sr_1793.html","info")</f>
        <v/>
      </c>
      <c r="AA406" t="s"/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>
        <v>89</v>
      </c>
      <c r="AM406" t="s"/>
      <c r="AN406" t="s">
        <v>88</v>
      </c>
      <c r="AO406" t="s">
        <v>90</v>
      </c>
      <c r="AP406" t="n">
        <v>87</v>
      </c>
      <c r="AQ406" t="s">
        <v>91</v>
      </c>
      <c r="AR406" t="s">
        <v>92</v>
      </c>
      <c r="AS406" t="s"/>
      <c r="AT406" t="s">
        <v>93</v>
      </c>
      <c r="AU406" t="s"/>
      <c r="AV406" t="s"/>
      <c r="AW406" t="s"/>
      <c r="AX406" t="s"/>
      <c r="AY406" t="s"/>
      <c r="AZ406" t="s"/>
      <c r="BA406" t="s"/>
      <c r="BB406" t="n">
        <v>109658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1199</v>
      </c>
      <c r="F407" t="s"/>
      <c r="G407" t="s">
        <v>74</v>
      </c>
      <c r="H407" t="s">
        <v>75</v>
      </c>
      <c r="I407" t="s"/>
      <c r="J407" t="s">
        <v>76</v>
      </c>
      <c r="K407" t="n">
        <v>44.34</v>
      </c>
      <c r="L407" t="s">
        <v>77</v>
      </c>
      <c r="M407" t="s">
        <v>1200</v>
      </c>
      <c r="N407" t="s">
        <v>102</v>
      </c>
      <c r="O407" t="s">
        <v>80</v>
      </c>
      <c r="P407" t="s">
        <v>1199</v>
      </c>
      <c r="Q407" t="s"/>
      <c r="R407" t="s">
        <v>81</v>
      </c>
      <c r="S407" t="s">
        <v>1201</v>
      </c>
      <c r="T407" t="s">
        <v>83</v>
      </c>
      <c r="U407" t="s"/>
      <c r="V407" t="s">
        <v>84</v>
      </c>
      <c r="W407" t="s">
        <v>99</v>
      </c>
      <c r="X407" t="s"/>
      <c r="Y407" t="s">
        <v>86</v>
      </c>
      <c r="Z407">
        <f>HYPERLINK("https://38.76.27.249/savepage/tk_15422090937147381_sr_1793.html","info")</f>
        <v/>
      </c>
      <c r="AA407" t="s"/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>
        <v>89</v>
      </c>
      <c r="AM407" t="s"/>
      <c r="AN407" t="s">
        <v>88</v>
      </c>
      <c r="AO407" t="s">
        <v>90</v>
      </c>
      <c r="AP407" t="n">
        <v>436</v>
      </c>
      <c r="AQ407" t="s">
        <v>91</v>
      </c>
      <c r="AR407" t="s">
        <v>92</v>
      </c>
      <c r="AS407" t="s"/>
      <c r="AT407" t="s">
        <v>93</v>
      </c>
      <c r="AU407" t="s"/>
      <c r="AV407" t="s"/>
      <c r="AW407" t="s"/>
      <c r="AX407" t="s"/>
      <c r="AY407" t="s"/>
      <c r="AZ407" t="s"/>
      <c r="BA407" t="s"/>
      <c r="BB407" t="n">
        <v>2229217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1202</v>
      </c>
      <c r="F408" t="s"/>
      <c r="G408" t="s">
        <v>74</v>
      </c>
      <c r="H408" t="s">
        <v>75</v>
      </c>
      <c r="I408" t="s"/>
      <c r="J408" t="s">
        <v>76</v>
      </c>
      <c r="K408" t="n">
        <v>19.73</v>
      </c>
      <c r="L408" t="s">
        <v>77</v>
      </c>
      <c r="M408" t="s">
        <v>966</v>
      </c>
      <c r="N408" t="s">
        <v>97</v>
      </c>
      <c r="O408" t="s">
        <v>80</v>
      </c>
      <c r="P408" t="s">
        <v>1202</v>
      </c>
      <c r="Q408" t="s"/>
      <c r="R408" t="s">
        <v>81</v>
      </c>
      <c r="S408" t="s">
        <v>1203</v>
      </c>
      <c r="T408" t="s">
        <v>83</v>
      </c>
      <c r="U408" t="s"/>
      <c r="V408" t="s">
        <v>84</v>
      </c>
      <c r="W408" t="s">
        <v>99</v>
      </c>
      <c r="X408" t="s"/>
      <c r="Y408" t="s">
        <v>86</v>
      </c>
      <c r="Z408">
        <f>HYPERLINK("https://38.76.27.249/savepage/tk_15422087385248203_sr_1793.html","info")</f>
        <v/>
      </c>
      <c r="AA408" t="s"/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>
        <v>89</v>
      </c>
      <c r="AM408" t="s"/>
      <c r="AN408" t="s">
        <v>88</v>
      </c>
      <c r="AO408" t="s">
        <v>90</v>
      </c>
      <c r="AP408" t="n">
        <v>367</v>
      </c>
      <c r="AQ408" t="s">
        <v>91</v>
      </c>
      <c r="AR408" t="s">
        <v>92</v>
      </c>
      <c r="AS408" t="s"/>
      <c r="AT408" t="s">
        <v>93</v>
      </c>
      <c r="AU408" t="s"/>
      <c r="AV408" t="s"/>
      <c r="AW408" t="s"/>
      <c r="AX408" t="s"/>
      <c r="AY408" t="s"/>
      <c r="AZ408" t="s"/>
      <c r="BA408" t="s"/>
      <c r="BB408" t="n">
        <v>1258632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1204</v>
      </c>
      <c r="F409" t="s"/>
      <c r="G409" t="s">
        <v>74</v>
      </c>
      <c r="H409" t="s">
        <v>75</v>
      </c>
      <c r="I409" t="s"/>
      <c r="J409" t="s">
        <v>76</v>
      </c>
      <c r="K409" t="n">
        <v>109.05</v>
      </c>
      <c r="L409" t="s">
        <v>77</v>
      </c>
      <c r="M409" t="s">
        <v>1205</v>
      </c>
      <c r="N409" t="s">
        <v>1206</v>
      </c>
      <c r="O409" t="s">
        <v>80</v>
      </c>
      <c r="P409" t="s">
        <v>1204</v>
      </c>
      <c r="Q409" t="s"/>
      <c r="R409" t="s">
        <v>81</v>
      </c>
      <c r="S409" t="s">
        <v>1207</v>
      </c>
      <c r="T409" t="s">
        <v>83</v>
      </c>
      <c r="U409" t="s"/>
      <c r="V409" t="s">
        <v>84</v>
      </c>
      <c r="W409" t="s">
        <v>99</v>
      </c>
      <c r="X409" t="s"/>
      <c r="Y409" t="s">
        <v>86</v>
      </c>
      <c r="Z409">
        <f>HYPERLINK("https://38.76.27.249/savepage/tk_15422066800368218_sr_1793.html","info")</f>
        <v/>
      </c>
      <c r="AA409" t="s"/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>
        <v>89</v>
      </c>
      <c r="AM409" t="s"/>
      <c r="AN409" t="s">
        <v>88</v>
      </c>
      <c r="AO409" t="s">
        <v>90</v>
      </c>
      <c r="AP409" t="n">
        <v>9</v>
      </c>
      <c r="AQ409" t="s">
        <v>91</v>
      </c>
      <c r="AR409" t="s">
        <v>210</v>
      </c>
      <c r="AS409" t="s"/>
      <c r="AT409" t="s">
        <v>93</v>
      </c>
      <c r="AU409" t="s"/>
      <c r="AV409" t="s"/>
      <c r="AW409" t="s"/>
      <c r="AX409" t="s"/>
      <c r="AY409" t="s"/>
      <c r="AZ409" t="s"/>
      <c r="BA409" t="s"/>
      <c r="BB409" t="n">
        <v>276662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1208</v>
      </c>
      <c r="F410" t="s"/>
      <c r="G410" t="s">
        <v>74</v>
      </c>
      <c r="H410" t="s">
        <v>75</v>
      </c>
      <c r="I410" t="s"/>
      <c r="J410" t="s">
        <v>76</v>
      </c>
      <c r="K410" t="n">
        <v>30.46</v>
      </c>
      <c r="L410" t="s">
        <v>77</v>
      </c>
      <c r="M410" t="s">
        <v>1209</v>
      </c>
      <c r="N410" t="s">
        <v>97</v>
      </c>
      <c r="O410" t="s">
        <v>80</v>
      </c>
      <c r="P410" t="s">
        <v>1208</v>
      </c>
      <c r="Q410" t="s"/>
      <c r="R410" t="s">
        <v>81</v>
      </c>
      <c r="S410" t="s">
        <v>1210</v>
      </c>
      <c r="T410" t="s">
        <v>83</v>
      </c>
      <c r="U410" t="s"/>
      <c r="V410" t="s">
        <v>84</v>
      </c>
      <c r="W410" t="s">
        <v>99</v>
      </c>
      <c r="X410" t="s"/>
      <c r="Y410" t="s">
        <v>86</v>
      </c>
      <c r="Z410">
        <f>HYPERLINK("https://38.76.27.249/savepage/tk_15422093501709642_sr_1793.html","info")</f>
        <v/>
      </c>
      <c r="AA410" t="s"/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>
        <v>89</v>
      </c>
      <c r="AM410" t="s"/>
      <c r="AN410" t="s">
        <v>88</v>
      </c>
      <c r="AO410" t="s">
        <v>90</v>
      </c>
      <c r="AP410" t="n">
        <v>486</v>
      </c>
      <c r="AQ410" t="s">
        <v>91</v>
      </c>
      <c r="AR410" t="s">
        <v>92</v>
      </c>
      <c r="AS410" t="s"/>
      <c r="AT410" t="s">
        <v>93</v>
      </c>
      <c r="AU410" t="s"/>
      <c r="AV410" t="s"/>
      <c r="AW410" t="s"/>
      <c r="AX410" t="s"/>
      <c r="AY410" t="s"/>
      <c r="AZ410" t="s"/>
      <c r="BA410" t="s"/>
      <c r="BB410" t="n">
        <v>5835519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1211</v>
      </c>
      <c r="F411" t="s"/>
      <c r="G411" t="s">
        <v>74</v>
      </c>
      <c r="H411" t="s">
        <v>75</v>
      </c>
      <c r="I411" t="s"/>
      <c r="J411" t="s">
        <v>76</v>
      </c>
      <c r="K411" t="n">
        <v>31.86</v>
      </c>
      <c r="L411" t="s">
        <v>77</v>
      </c>
      <c r="M411" t="s">
        <v>514</v>
      </c>
      <c r="N411" t="s">
        <v>281</v>
      </c>
      <c r="O411" t="s">
        <v>80</v>
      </c>
      <c r="P411" t="s">
        <v>1211</v>
      </c>
      <c r="Q411" t="s"/>
      <c r="R411" t="s">
        <v>411</v>
      </c>
      <c r="S411" t="s">
        <v>1212</v>
      </c>
      <c r="T411" t="s">
        <v>83</v>
      </c>
      <c r="U411" t="s"/>
      <c r="V411" t="s">
        <v>84</v>
      </c>
      <c r="W411" t="s">
        <v>99</v>
      </c>
      <c r="X411" t="s"/>
      <c r="Y411" t="s">
        <v>86</v>
      </c>
      <c r="Z411">
        <f>HYPERLINK("https://38.76.27.249/savepage/tk_15422069284550102_sr_1793.html","info")</f>
        <v/>
      </c>
      <c r="AA411" t="s"/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>
        <v>89</v>
      </c>
      <c r="AM411" t="s"/>
      <c r="AN411" t="s">
        <v>133</v>
      </c>
      <c r="AO411" t="s">
        <v>1213</v>
      </c>
      <c r="AP411" t="n">
        <v>50</v>
      </c>
      <c r="AQ411" t="s">
        <v>91</v>
      </c>
      <c r="AR411" t="s">
        <v>71</v>
      </c>
      <c r="AS411" t="s"/>
      <c r="AT411" t="s">
        <v>93</v>
      </c>
      <c r="AU411" t="s"/>
      <c r="AV411" t="s"/>
      <c r="AW411" t="s"/>
      <c r="AX411" t="s"/>
      <c r="AY411" t="s"/>
      <c r="AZ411" t="s"/>
      <c r="BA411" t="s"/>
      <c r="BB411" t="n">
        <v>2094151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94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1214</v>
      </c>
      <c r="F412" t="s"/>
      <c r="G412" t="s">
        <v>74</v>
      </c>
      <c r="H412" t="s">
        <v>75</v>
      </c>
      <c r="I412" t="s"/>
      <c r="J412" t="s">
        <v>76</v>
      </c>
      <c r="K412" t="n">
        <v>29.78</v>
      </c>
      <c r="L412" t="s">
        <v>77</v>
      </c>
      <c r="M412" t="s">
        <v>1215</v>
      </c>
      <c r="N412" t="s">
        <v>97</v>
      </c>
      <c r="O412" t="s">
        <v>80</v>
      </c>
      <c r="P412" t="s">
        <v>1214</v>
      </c>
      <c r="Q412" t="s"/>
      <c r="R412" t="s">
        <v>81</v>
      </c>
      <c r="S412" t="s">
        <v>1216</v>
      </c>
      <c r="T412" t="s">
        <v>83</v>
      </c>
      <c r="U412" t="s"/>
      <c r="V412" t="s">
        <v>84</v>
      </c>
      <c r="W412" t="s">
        <v>85</v>
      </c>
      <c r="X412" t="s"/>
      <c r="Y412" t="s">
        <v>86</v>
      </c>
      <c r="Z412">
        <f>HYPERLINK("https://38.76.27.249/savepage/tk_1542209490790839_sr_1793.html","info")</f>
        <v/>
      </c>
      <c r="AA412" t="s"/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>
        <v>89</v>
      </c>
      <c r="AM412" t="s"/>
      <c r="AN412" t="s">
        <v>88</v>
      </c>
      <c r="AO412" t="s">
        <v>90</v>
      </c>
      <c r="AP412" t="n">
        <v>508</v>
      </c>
      <c r="AQ412" t="s">
        <v>91</v>
      </c>
      <c r="AR412" t="s">
        <v>92</v>
      </c>
      <c r="AS412" t="s"/>
      <c r="AT412" t="s">
        <v>93</v>
      </c>
      <c r="AU412" t="s"/>
      <c r="AV412" t="s"/>
      <c r="AW412" t="s"/>
      <c r="AX412" t="s"/>
      <c r="AY412" t="s"/>
      <c r="AZ412" t="s"/>
      <c r="BA412" t="s"/>
      <c r="BB412" t="n">
        <v>2821218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94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1217</v>
      </c>
      <c r="F413" t="s"/>
      <c r="G413" t="s">
        <v>74</v>
      </c>
      <c r="H413" t="s">
        <v>75</v>
      </c>
      <c r="I413" t="s"/>
      <c r="J413" t="s">
        <v>76</v>
      </c>
      <c r="K413" t="n">
        <v>25.42</v>
      </c>
      <c r="L413" t="s">
        <v>77</v>
      </c>
      <c r="M413" t="s">
        <v>231</v>
      </c>
      <c r="N413" t="s">
        <v>120</v>
      </c>
      <c r="O413" t="s">
        <v>80</v>
      </c>
      <c r="P413" t="s">
        <v>1217</v>
      </c>
      <c r="Q413" t="s"/>
      <c r="R413" t="s">
        <v>81</v>
      </c>
      <c r="S413" t="s">
        <v>1218</v>
      </c>
      <c r="T413" t="s">
        <v>83</v>
      </c>
      <c r="U413" t="s"/>
      <c r="V413" t="s">
        <v>84</v>
      </c>
      <c r="W413" t="s">
        <v>99</v>
      </c>
      <c r="X413" t="s"/>
      <c r="Y413" t="s">
        <v>86</v>
      </c>
      <c r="Z413">
        <f>HYPERLINK("https://38.76.27.249/savepage/tk_15422088052764988_sr_1793.html","info")</f>
        <v/>
      </c>
      <c r="AA413" t="s"/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>
        <v>89</v>
      </c>
      <c r="AM413" t="s"/>
      <c r="AN413" t="s">
        <v>88</v>
      </c>
      <c r="AO413" t="s">
        <v>90</v>
      </c>
      <c r="AP413" t="n">
        <v>380</v>
      </c>
      <c r="AQ413" t="s">
        <v>91</v>
      </c>
      <c r="AR413" t="s">
        <v>92</v>
      </c>
      <c r="AS413" t="s"/>
      <c r="AT413" t="s">
        <v>93</v>
      </c>
      <c r="AU413" t="s"/>
      <c r="AV413" t="s"/>
      <c r="AW413" t="s"/>
      <c r="AX413" t="s"/>
      <c r="AY413" t="s"/>
      <c r="AZ413" t="s"/>
      <c r="BA413" t="s"/>
      <c r="BB413" t="n">
        <v>5042100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94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1219</v>
      </c>
      <c r="F414" t="s"/>
      <c r="G414" t="s">
        <v>74</v>
      </c>
      <c r="H414" t="s">
        <v>75</v>
      </c>
      <c r="I414" t="s"/>
      <c r="J414" t="s">
        <v>76</v>
      </c>
      <c r="K414" t="n">
        <v>22.04</v>
      </c>
      <c r="L414" t="s">
        <v>77</v>
      </c>
      <c r="M414" t="s">
        <v>1220</v>
      </c>
      <c r="N414" t="s">
        <v>695</v>
      </c>
      <c r="O414" t="s">
        <v>80</v>
      </c>
      <c r="P414" t="s">
        <v>1219</v>
      </c>
      <c r="Q414" t="s"/>
      <c r="R414" t="s">
        <v>81</v>
      </c>
      <c r="S414" t="s">
        <v>1221</v>
      </c>
      <c r="T414" t="s">
        <v>83</v>
      </c>
      <c r="U414" t="s"/>
      <c r="V414" t="s">
        <v>84</v>
      </c>
      <c r="W414" t="s">
        <v>85</v>
      </c>
      <c r="X414" t="s"/>
      <c r="Y414" t="s">
        <v>86</v>
      </c>
      <c r="Z414">
        <f>HYPERLINK("https://38.76.27.249/savepage/tk_15422075569347627_sr_1793.html","info")</f>
        <v/>
      </c>
      <c r="AA414" t="s"/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>
        <v>89</v>
      </c>
      <c r="AM414" t="s"/>
      <c r="AN414" t="s">
        <v>88</v>
      </c>
      <c r="AO414" t="s">
        <v>90</v>
      </c>
      <c r="AP414" t="n">
        <v>157</v>
      </c>
      <c r="AQ414" t="s">
        <v>91</v>
      </c>
      <c r="AR414" t="s">
        <v>71</v>
      </c>
      <c r="AS414" t="s"/>
      <c r="AT414" t="s">
        <v>93</v>
      </c>
      <c r="AU414" t="s"/>
      <c r="AV414" t="s"/>
      <c r="AW414" t="s"/>
      <c r="AX414" t="s"/>
      <c r="AY414" t="s"/>
      <c r="AZ414" t="s"/>
      <c r="BA414" t="s"/>
      <c r="BB414" t="n">
        <v>5043373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1219</v>
      </c>
      <c r="F415" t="s"/>
      <c r="G415" t="s">
        <v>74</v>
      </c>
      <c r="H415" t="s">
        <v>75</v>
      </c>
      <c r="I415" t="s"/>
      <c r="J415" t="s">
        <v>76</v>
      </c>
      <c r="K415" t="n">
        <v>23.94</v>
      </c>
      <c r="L415" t="s">
        <v>77</v>
      </c>
      <c r="M415" t="s">
        <v>1222</v>
      </c>
      <c r="N415" t="s">
        <v>695</v>
      </c>
      <c r="O415" t="s">
        <v>80</v>
      </c>
      <c r="P415" t="s">
        <v>1219</v>
      </c>
      <c r="Q415" t="s"/>
      <c r="R415" t="s">
        <v>81</v>
      </c>
      <c r="S415" t="s">
        <v>1223</v>
      </c>
      <c r="T415" t="s">
        <v>83</v>
      </c>
      <c r="U415" t="s"/>
      <c r="V415" t="s">
        <v>84</v>
      </c>
      <c r="W415" t="s">
        <v>99</v>
      </c>
      <c r="X415" t="s"/>
      <c r="Y415" t="s">
        <v>86</v>
      </c>
      <c r="Z415">
        <f>HYPERLINK("https://38.76.27.249/savepage/tk_15422075569347627_sr_1793.html","info")</f>
        <v/>
      </c>
      <c r="AA415" t="s"/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>
        <v>89</v>
      </c>
      <c r="AM415" t="s"/>
      <c r="AN415" t="s">
        <v>88</v>
      </c>
      <c r="AO415" t="s">
        <v>90</v>
      </c>
      <c r="AP415" t="n">
        <v>157</v>
      </c>
      <c r="AQ415" t="s">
        <v>91</v>
      </c>
      <c r="AR415" t="s">
        <v>71</v>
      </c>
      <c r="AS415" t="s"/>
      <c r="AT415" t="s">
        <v>93</v>
      </c>
      <c r="AU415" t="s"/>
      <c r="AV415" t="s"/>
      <c r="AW415" t="s"/>
      <c r="AX415" t="s"/>
      <c r="AY415" t="s"/>
      <c r="AZ415" t="s"/>
      <c r="BA415" t="s"/>
      <c r="BB415" t="n">
        <v>5043373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1224</v>
      </c>
      <c r="F416" t="s"/>
      <c r="G416" t="s">
        <v>74</v>
      </c>
      <c r="H416" t="s">
        <v>75</v>
      </c>
      <c r="I416" t="s"/>
      <c r="J416" t="s">
        <v>76</v>
      </c>
      <c r="K416" t="n">
        <v>36.47</v>
      </c>
      <c r="L416" t="s">
        <v>77</v>
      </c>
      <c r="M416" t="s">
        <v>1225</v>
      </c>
      <c r="N416" t="s">
        <v>213</v>
      </c>
      <c r="O416" t="s">
        <v>80</v>
      </c>
      <c r="P416" t="s">
        <v>1224</v>
      </c>
      <c r="Q416" t="s"/>
      <c r="R416" t="s">
        <v>81</v>
      </c>
      <c r="S416" t="s">
        <v>1226</v>
      </c>
      <c r="T416" t="s">
        <v>83</v>
      </c>
      <c r="U416" t="s"/>
      <c r="V416" t="s">
        <v>84</v>
      </c>
      <c r="W416" t="s">
        <v>99</v>
      </c>
      <c r="X416" t="s"/>
      <c r="Y416" t="s">
        <v>86</v>
      </c>
      <c r="Z416">
        <f>HYPERLINK("https://38.76.27.249/savepage/tk_15422075782680585_sr_1793.html","info")</f>
        <v/>
      </c>
      <c r="AA416" t="s"/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>
        <v>89</v>
      </c>
      <c r="AM416" t="s"/>
      <c r="AN416" t="s">
        <v>88</v>
      </c>
      <c r="AO416" t="s">
        <v>90</v>
      </c>
      <c r="AP416" t="n">
        <v>161</v>
      </c>
      <c r="AQ416" t="s">
        <v>91</v>
      </c>
      <c r="AR416" t="s">
        <v>92</v>
      </c>
      <c r="AS416" t="s"/>
      <c r="AT416" t="s">
        <v>93</v>
      </c>
      <c r="AU416" t="s"/>
      <c r="AV416" t="s"/>
      <c r="AW416" t="s"/>
      <c r="AX416" t="s"/>
      <c r="AY416" t="s"/>
      <c r="AZ416" t="s"/>
      <c r="BA416" t="s"/>
      <c r="BB416" t="n">
        <v>2275439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94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100</v>
      </c>
      <c r="F417" t="s"/>
      <c r="G417" t="s">
        <v>74</v>
      </c>
      <c r="H417" t="s">
        <v>75</v>
      </c>
      <c r="I417" t="s"/>
      <c r="J417" t="s">
        <v>76</v>
      </c>
      <c r="K417" t="n">
        <v>27.89</v>
      </c>
      <c r="L417" t="s">
        <v>77</v>
      </c>
      <c r="M417" t="s">
        <v>101</v>
      </c>
      <c r="N417" t="s">
        <v>102</v>
      </c>
      <c r="O417" t="s">
        <v>80</v>
      </c>
      <c r="P417" t="s">
        <v>100</v>
      </c>
      <c r="Q417" t="s"/>
      <c r="R417" t="s">
        <v>81</v>
      </c>
      <c r="S417" t="s">
        <v>103</v>
      </c>
      <c r="T417" t="s">
        <v>83</v>
      </c>
      <c r="U417" t="s"/>
      <c r="V417" t="s">
        <v>84</v>
      </c>
      <c r="W417" t="s">
        <v>99</v>
      </c>
      <c r="X417" t="s"/>
      <c r="Y417" t="s">
        <v>86</v>
      </c>
      <c r="Z417">
        <f>HYPERLINK("https://38.76.27.249/savepage/tk_15422099634940126_sr_1793.html","info")</f>
        <v/>
      </c>
      <c r="AA417" t="s"/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>
        <v>89</v>
      </c>
      <c r="AM417" t="s"/>
      <c r="AN417" t="s">
        <v>88</v>
      </c>
      <c r="AO417" t="s">
        <v>90</v>
      </c>
      <c r="AP417" t="n">
        <v>594</v>
      </c>
      <c r="AQ417" t="s">
        <v>91</v>
      </c>
      <c r="AR417" t="s">
        <v>92</v>
      </c>
      <c r="AS417" t="s"/>
      <c r="AT417" t="s">
        <v>93</v>
      </c>
      <c r="AU417" t="s"/>
      <c r="AV417" t="s"/>
      <c r="AW417" t="s"/>
      <c r="AX417" t="s"/>
      <c r="AY417" t="s"/>
      <c r="AZ417" t="s"/>
      <c r="BA417" t="s"/>
      <c r="BB417" t="n">
        <v>5042626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94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473</v>
      </c>
      <c r="F418" t="s"/>
      <c r="G418" t="s">
        <v>74</v>
      </c>
      <c r="H418" t="s">
        <v>75</v>
      </c>
      <c r="I418" t="s"/>
      <c r="J418" t="s">
        <v>76</v>
      </c>
      <c r="K418" t="n">
        <v>31.52</v>
      </c>
      <c r="L418" t="s">
        <v>77</v>
      </c>
      <c r="M418" t="s">
        <v>109</v>
      </c>
      <c r="N418" t="s">
        <v>102</v>
      </c>
      <c r="O418" t="s">
        <v>80</v>
      </c>
      <c r="P418" t="s">
        <v>473</v>
      </c>
      <c r="Q418" t="s"/>
      <c r="R418" t="s">
        <v>81</v>
      </c>
      <c r="S418" t="s">
        <v>474</v>
      </c>
      <c r="T418" t="s">
        <v>83</v>
      </c>
      <c r="U418" t="s"/>
      <c r="V418" t="s">
        <v>84</v>
      </c>
      <c r="W418" t="s">
        <v>85</v>
      </c>
      <c r="X418" t="s"/>
      <c r="Y418" t="s">
        <v>86</v>
      </c>
      <c r="Z418">
        <f>HYPERLINK("https://38.76.27.249/savepage/tk_1542209692285725_sr_1793.html","info")</f>
        <v/>
      </c>
      <c r="AA418" t="s"/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>
        <v>89</v>
      </c>
      <c r="AM418" t="s"/>
      <c r="AN418" t="s">
        <v>88</v>
      </c>
      <c r="AO418" t="s">
        <v>90</v>
      </c>
      <c r="AP418" t="n">
        <v>544</v>
      </c>
      <c r="AQ418" t="s">
        <v>91</v>
      </c>
      <c r="AR418" t="s">
        <v>92</v>
      </c>
      <c r="AS418" t="s"/>
      <c r="AT418" t="s">
        <v>93</v>
      </c>
      <c r="AU418" t="s"/>
      <c r="AV418" t="s"/>
      <c r="AW418" t="s"/>
      <c r="AX418" t="s"/>
      <c r="AY418" t="s"/>
      <c r="AZ418" t="s"/>
      <c r="BA418" t="s"/>
      <c r="BB418" t="n">
        <v>5878788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94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1227</v>
      </c>
      <c r="F419" t="s"/>
      <c r="G419" t="s">
        <v>74</v>
      </c>
      <c r="H419" t="s">
        <v>75</v>
      </c>
      <c r="I419" t="s"/>
      <c r="J419" t="s">
        <v>76</v>
      </c>
      <c r="K419" t="n">
        <v>38.85</v>
      </c>
      <c r="L419" t="s">
        <v>77</v>
      </c>
      <c r="M419" t="s">
        <v>1228</v>
      </c>
      <c r="N419" t="s">
        <v>102</v>
      </c>
      <c r="O419" t="s">
        <v>80</v>
      </c>
      <c r="P419" t="s">
        <v>1227</v>
      </c>
      <c r="Q419" t="s"/>
      <c r="R419" t="s">
        <v>81</v>
      </c>
      <c r="S419" t="s">
        <v>1229</v>
      </c>
      <c r="T419" t="s">
        <v>83</v>
      </c>
      <c r="U419" t="s"/>
      <c r="V419" t="s">
        <v>84</v>
      </c>
      <c r="W419" t="s">
        <v>99</v>
      </c>
      <c r="X419" t="s"/>
      <c r="Y419" t="s">
        <v>86</v>
      </c>
      <c r="Z419">
        <f>HYPERLINK("https://38.76.27.249/savepage/tk_15422097188219662_sr_1793.html","info")</f>
        <v/>
      </c>
      <c r="AA419" t="s"/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>
        <v>89</v>
      </c>
      <c r="AM419" t="s"/>
      <c r="AN419" t="s">
        <v>88</v>
      </c>
      <c r="AO419" t="s">
        <v>90</v>
      </c>
      <c r="AP419" t="n">
        <v>549</v>
      </c>
      <c r="AQ419" t="s">
        <v>91</v>
      </c>
      <c r="AR419" t="s">
        <v>92</v>
      </c>
      <c r="AS419" t="s"/>
      <c r="AT419" t="s">
        <v>93</v>
      </c>
      <c r="AU419" t="s"/>
      <c r="AV419" t="s"/>
      <c r="AW419" t="s"/>
      <c r="AX419" t="s"/>
      <c r="AY419" t="s"/>
      <c r="AZ419" t="s"/>
      <c r="BA419" t="s"/>
      <c r="BB419" t="n">
        <v>1715343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94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1230</v>
      </c>
      <c r="F420" t="s"/>
      <c r="G420" t="s">
        <v>74</v>
      </c>
      <c r="H420" t="s">
        <v>75</v>
      </c>
      <c r="I420" t="s"/>
      <c r="J420" t="s">
        <v>76</v>
      </c>
      <c r="K420" t="n">
        <v>19.87</v>
      </c>
      <c r="L420" t="s">
        <v>77</v>
      </c>
      <c r="M420" t="s">
        <v>782</v>
      </c>
      <c r="N420" t="s">
        <v>146</v>
      </c>
      <c r="O420" t="s">
        <v>80</v>
      </c>
      <c r="P420" t="s">
        <v>1230</v>
      </c>
      <c r="Q420" t="s"/>
      <c r="R420" t="s">
        <v>81</v>
      </c>
      <c r="S420" t="s">
        <v>1231</v>
      </c>
      <c r="T420" t="s">
        <v>83</v>
      </c>
      <c r="U420" t="s"/>
      <c r="V420" t="s">
        <v>84</v>
      </c>
      <c r="W420" t="s">
        <v>85</v>
      </c>
      <c r="X420" t="s"/>
      <c r="Y420" t="s">
        <v>86</v>
      </c>
      <c r="Z420">
        <f>HYPERLINK("https://38.76.27.249/savepage/tk_15422081330145454_sr_1793.html","info")</f>
        <v/>
      </c>
      <c r="AA420" t="s"/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>
        <v>89</v>
      </c>
      <c r="AM420" t="s"/>
      <c r="AN420" t="s">
        <v>133</v>
      </c>
      <c r="AO420" t="s">
        <v>551</v>
      </c>
      <c r="AP420" t="n">
        <v>259</v>
      </c>
      <c r="AQ420" t="s">
        <v>91</v>
      </c>
      <c r="AR420" t="s">
        <v>71</v>
      </c>
      <c r="AS420" t="s"/>
      <c r="AT420" t="s">
        <v>93</v>
      </c>
      <c r="AU420" t="s"/>
      <c r="AV420" t="s"/>
      <c r="AW420" t="s"/>
      <c r="AX420" t="s"/>
      <c r="AY420" t="s"/>
      <c r="AZ420" t="s"/>
      <c r="BA420" t="s"/>
      <c r="BB420" t="n">
        <v>490011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94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1232</v>
      </c>
      <c r="F421" t="s"/>
      <c r="G421" t="s">
        <v>74</v>
      </c>
      <c r="H421" t="s">
        <v>75</v>
      </c>
      <c r="I421" t="s"/>
      <c r="J421" t="s">
        <v>76</v>
      </c>
      <c r="K421" t="n">
        <v>147.89</v>
      </c>
      <c r="L421" t="s">
        <v>77</v>
      </c>
      <c r="M421" t="s">
        <v>1233</v>
      </c>
      <c r="N421" t="s">
        <v>1234</v>
      </c>
      <c r="O421" t="s">
        <v>80</v>
      </c>
      <c r="P421" t="s">
        <v>1232</v>
      </c>
      <c r="Q421" t="s"/>
      <c r="R421" t="s">
        <v>477</v>
      </c>
      <c r="S421" t="s">
        <v>1235</v>
      </c>
      <c r="T421" t="s">
        <v>83</v>
      </c>
      <c r="U421" t="s"/>
      <c r="V421" t="s">
        <v>84</v>
      </c>
      <c r="W421" t="s">
        <v>99</v>
      </c>
      <c r="X421" t="s"/>
      <c r="Y421" t="s">
        <v>86</v>
      </c>
      <c r="Z421">
        <f>HYPERLINK("https://38.76.27.249/savepage/tk_15422078937971537_sr_1793.html","info")</f>
        <v/>
      </c>
      <c r="AA421" t="s"/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>
        <v>89</v>
      </c>
      <c r="AM421" t="s"/>
      <c r="AN421" t="s">
        <v>133</v>
      </c>
      <c r="AO421" t="s">
        <v>992</v>
      </c>
      <c r="AP421" t="n">
        <v>217</v>
      </c>
      <c r="AQ421" t="s">
        <v>91</v>
      </c>
      <c r="AR421" t="s">
        <v>71</v>
      </c>
      <c r="AS421" t="s"/>
      <c r="AT421" t="s">
        <v>93</v>
      </c>
      <c r="AU421" t="s"/>
      <c r="AV421" t="s"/>
      <c r="AW421" t="s"/>
      <c r="AX421" t="s"/>
      <c r="AY421" t="s"/>
      <c r="AZ421" t="s"/>
      <c r="BA421" t="s"/>
      <c r="BB421" t="n">
        <v>263254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94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1236</v>
      </c>
      <c r="F422" t="s"/>
      <c r="G422" t="s">
        <v>74</v>
      </c>
      <c r="H422" t="s">
        <v>75</v>
      </c>
      <c r="I422" t="s"/>
      <c r="J422" t="s">
        <v>76</v>
      </c>
      <c r="K422" t="n">
        <v>28.35</v>
      </c>
      <c r="L422" t="s">
        <v>77</v>
      </c>
      <c r="M422" t="s">
        <v>1237</v>
      </c>
      <c r="N422" t="s">
        <v>120</v>
      </c>
      <c r="O422" t="s">
        <v>80</v>
      </c>
      <c r="P422" t="s">
        <v>1236</v>
      </c>
      <c r="Q422" t="s"/>
      <c r="R422" t="s">
        <v>81</v>
      </c>
      <c r="S422" t="s">
        <v>1238</v>
      </c>
      <c r="T422" t="s">
        <v>83</v>
      </c>
      <c r="U422" t="s"/>
      <c r="V422" t="s">
        <v>84</v>
      </c>
      <c r="W422" t="s">
        <v>85</v>
      </c>
      <c r="X422" t="s"/>
      <c r="Y422" t="s">
        <v>86</v>
      </c>
      <c r="Z422">
        <f>HYPERLINK("https://38.76.27.249/savepage/tk_15422081537452412_sr_1793.html","info")</f>
        <v/>
      </c>
      <c r="AA422" t="s"/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>
        <v>89</v>
      </c>
      <c r="AM422" t="s"/>
      <c r="AN422" t="s">
        <v>88</v>
      </c>
      <c r="AO422" t="s">
        <v>90</v>
      </c>
      <c r="AP422" t="n">
        <v>263</v>
      </c>
      <c r="AQ422" t="s">
        <v>91</v>
      </c>
      <c r="AR422" t="s">
        <v>92</v>
      </c>
      <c r="AS422" t="s"/>
      <c r="AT422" t="s">
        <v>93</v>
      </c>
      <c r="AU422" t="s"/>
      <c r="AV422" t="s"/>
      <c r="AW422" t="s"/>
      <c r="AX422" t="s"/>
      <c r="AY422" t="s"/>
      <c r="AZ422" t="s"/>
      <c r="BA422" t="s"/>
      <c r="BB422" t="n">
        <v>2167403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94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1236</v>
      </c>
      <c r="F423" t="s"/>
      <c r="G423" t="s">
        <v>74</v>
      </c>
      <c r="H423" t="s">
        <v>75</v>
      </c>
      <c r="I423" t="s"/>
      <c r="J423" t="s">
        <v>76</v>
      </c>
      <c r="K423" t="n">
        <v>38</v>
      </c>
      <c r="L423" t="s">
        <v>77</v>
      </c>
      <c r="M423" t="s">
        <v>1178</v>
      </c>
      <c r="N423" t="s">
        <v>120</v>
      </c>
      <c r="O423" t="s">
        <v>80</v>
      </c>
      <c r="P423" t="s">
        <v>1236</v>
      </c>
      <c r="Q423" t="s"/>
      <c r="R423" t="s">
        <v>81</v>
      </c>
      <c r="S423" t="s">
        <v>1179</v>
      </c>
      <c r="T423" t="s">
        <v>83</v>
      </c>
      <c r="U423" t="s"/>
      <c r="V423" t="s">
        <v>84</v>
      </c>
      <c r="W423" t="s">
        <v>99</v>
      </c>
      <c r="X423" t="s"/>
      <c r="Y423" t="s">
        <v>86</v>
      </c>
      <c r="Z423">
        <f>HYPERLINK("https://38.76.27.249/savepage/tk_15422081537452412_sr_1793.html","info")</f>
        <v/>
      </c>
      <c r="AA423" t="s"/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>
        <v>89</v>
      </c>
      <c r="AM423" t="s"/>
      <c r="AN423" t="s">
        <v>88</v>
      </c>
      <c r="AO423" t="s">
        <v>90</v>
      </c>
      <c r="AP423" t="n">
        <v>263</v>
      </c>
      <c r="AQ423" t="s">
        <v>91</v>
      </c>
      <c r="AR423" t="s">
        <v>92</v>
      </c>
      <c r="AS423" t="s"/>
      <c r="AT423" t="s">
        <v>93</v>
      </c>
      <c r="AU423" t="s"/>
      <c r="AV423" t="s"/>
      <c r="AW423" t="s"/>
      <c r="AX423" t="s"/>
      <c r="AY423" t="s"/>
      <c r="AZ423" t="s"/>
      <c r="BA423" t="s"/>
      <c r="BB423" t="n">
        <v>2167403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94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1239</v>
      </c>
      <c r="F424" t="s"/>
      <c r="G424" t="s">
        <v>74</v>
      </c>
      <c r="H424" t="s">
        <v>75</v>
      </c>
      <c r="I424" t="s"/>
      <c r="J424" t="s">
        <v>76</v>
      </c>
      <c r="K424" t="n">
        <v>16.97</v>
      </c>
      <c r="L424" t="s">
        <v>77</v>
      </c>
      <c r="M424" t="s">
        <v>1240</v>
      </c>
      <c r="N424" t="s">
        <v>199</v>
      </c>
      <c r="O424" t="s">
        <v>80</v>
      </c>
      <c r="P424" t="s">
        <v>1239</v>
      </c>
      <c r="Q424" t="s"/>
      <c r="R424" t="s">
        <v>81</v>
      </c>
      <c r="S424" t="s">
        <v>1241</v>
      </c>
      <c r="T424" t="s">
        <v>83</v>
      </c>
      <c r="U424" t="s"/>
      <c r="V424" t="s">
        <v>84</v>
      </c>
      <c r="W424" t="s">
        <v>99</v>
      </c>
      <c r="X424" t="s"/>
      <c r="Y424" t="s">
        <v>86</v>
      </c>
      <c r="Z424">
        <f>HYPERLINK("https://38.76.27.249/savepage/tk_15422073655491712_sr_1793.html","info")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>
        <v>89</v>
      </c>
      <c r="AM424" t="s"/>
      <c r="AN424" t="s">
        <v>88</v>
      </c>
      <c r="AO424" t="s">
        <v>90</v>
      </c>
      <c r="AP424" t="n">
        <v>122</v>
      </c>
      <c r="AQ424" t="s">
        <v>91</v>
      </c>
      <c r="AR424" t="s">
        <v>92</v>
      </c>
      <c r="AS424" t="s"/>
      <c r="AT424" t="s">
        <v>93</v>
      </c>
      <c r="AU424" t="s"/>
      <c r="AV424" t="s"/>
      <c r="AW424" t="s"/>
      <c r="AX424" t="s"/>
      <c r="AY424" t="s"/>
      <c r="AZ424" t="s"/>
      <c r="BA424" t="s"/>
      <c r="BB424" t="n">
        <v>2100024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94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1242</v>
      </c>
      <c r="F425" t="s"/>
      <c r="G425" t="s">
        <v>74</v>
      </c>
      <c r="H425" t="s">
        <v>75</v>
      </c>
      <c r="I425" t="s"/>
      <c r="J425" t="s">
        <v>76</v>
      </c>
      <c r="K425" t="n">
        <v>31.98</v>
      </c>
      <c r="L425" t="s">
        <v>77</v>
      </c>
      <c r="M425" t="s">
        <v>1243</v>
      </c>
      <c r="N425" t="s">
        <v>199</v>
      </c>
      <c r="O425" t="s">
        <v>80</v>
      </c>
      <c r="P425" t="s">
        <v>1242</v>
      </c>
      <c r="Q425" t="s"/>
      <c r="R425" t="s">
        <v>81</v>
      </c>
      <c r="S425" t="s">
        <v>1244</v>
      </c>
      <c r="T425" t="s">
        <v>83</v>
      </c>
      <c r="U425" t="s"/>
      <c r="V425" t="s">
        <v>84</v>
      </c>
      <c r="W425" t="s">
        <v>99</v>
      </c>
      <c r="X425" t="s"/>
      <c r="Y425" t="s">
        <v>86</v>
      </c>
      <c r="Z425">
        <f>HYPERLINK("https://38.76.27.249/savepage/tk_15422078129922235_sr_1793.html","info")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>
        <v>89</v>
      </c>
      <c r="AM425" t="s"/>
      <c r="AN425" t="s">
        <v>88</v>
      </c>
      <c r="AO425" t="s">
        <v>90</v>
      </c>
      <c r="AP425" t="n">
        <v>203</v>
      </c>
      <c r="AQ425" t="s">
        <v>91</v>
      </c>
      <c r="AR425" t="s">
        <v>92</v>
      </c>
      <c r="AS425" t="s"/>
      <c r="AT425" t="s">
        <v>93</v>
      </c>
      <c r="AU425" t="s"/>
      <c r="AV425" t="s"/>
      <c r="AW425" t="s"/>
      <c r="AX425" t="s"/>
      <c r="AY425" t="s"/>
      <c r="AZ425" t="s"/>
      <c r="BA425" t="s"/>
      <c r="BB425" t="n">
        <v>306218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94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1245</v>
      </c>
      <c r="F426" t="s"/>
      <c r="G426" t="s">
        <v>74</v>
      </c>
      <c r="H426" t="s">
        <v>75</v>
      </c>
      <c r="I426" t="s"/>
      <c r="J426" t="s">
        <v>76</v>
      </c>
      <c r="K426" t="n">
        <v>15.91</v>
      </c>
      <c r="L426" t="s">
        <v>77</v>
      </c>
      <c r="M426" t="s">
        <v>300</v>
      </c>
      <c r="N426" t="s">
        <v>646</v>
      </c>
      <c r="O426" t="s">
        <v>80</v>
      </c>
      <c r="P426" t="s">
        <v>1245</v>
      </c>
      <c r="Q426" t="s"/>
      <c r="R426" t="s">
        <v>477</v>
      </c>
      <c r="S426" t="s">
        <v>301</v>
      </c>
      <c r="T426" t="s">
        <v>83</v>
      </c>
      <c r="U426" t="s"/>
      <c r="V426" t="s">
        <v>84</v>
      </c>
      <c r="W426" t="s">
        <v>99</v>
      </c>
      <c r="X426" t="s"/>
      <c r="Y426" t="s">
        <v>86</v>
      </c>
      <c r="Z426">
        <f>HYPERLINK("https://38.76.27.249/savepage/tk_15422071803990583_sr_1793.html","info")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>
        <v>89</v>
      </c>
      <c r="AM426" t="s"/>
      <c r="AN426" t="s">
        <v>88</v>
      </c>
      <c r="AO426" t="s">
        <v>90</v>
      </c>
      <c r="AP426" t="n">
        <v>90</v>
      </c>
      <c r="AQ426" t="s">
        <v>91</v>
      </c>
      <c r="AR426" t="s">
        <v>92</v>
      </c>
      <c r="AS426" t="s"/>
      <c r="AT426" t="s">
        <v>93</v>
      </c>
      <c r="AU426" t="s"/>
      <c r="AV426" t="s"/>
      <c r="AW426" t="s"/>
      <c r="AX426" t="s"/>
      <c r="AY426" t="s"/>
      <c r="AZ426" t="s"/>
      <c r="BA426" t="s"/>
      <c r="BB426" t="n">
        <v>529492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94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1246</v>
      </c>
      <c r="F427" t="s"/>
      <c r="G427" t="s">
        <v>74</v>
      </c>
      <c r="H427" t="s">
        <v>75</v>
      </c>
      <c r="I427" t="s"/>
      <c r="J427" t="s">
        <v>76</v>
      </c>
      <c r="K427" t="n">
        <v>32.01</v>
      </c>
      <c r="L427" t="s">
        <v>77</v>
      </c>
      <c r="M427" t="s">
        <v>1243</v>
      </c>
      <c r="N427" t="s">
        <v>1247</v>
      </c>
      <c r="O427" t="s">
        <v>80</v>
      </c>
      <c r="P427" t="s">
        <v>1246</v>
      </c>
      <c r="Q427" t="s"/>
      <c r="R427" t="s">
        <v>477</v>
      </c>
      <c r="S427" t="s">
        <v>1248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HYPERLINK("https://38.76.27.249/savepage/tk_15422077493582506_sr_1793.html","info")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>
        <v>89</v>
      </c>
      <c r="AM427" t="s"/>
      <c r="AN427" t="s">
        <v>133</v>
      </c>
      <c r="AO427" t="s">
        <v>1249</v>
      </c>
      <c r="AP427" t="n">
        <v>192</v>
      </c>
      <c r="AQ427" t="s">
        <v>91</v>
      </c>
      <c r="AR427" t="s">
        <v>71</v>
      </c>
      <c r="AS427" t="s"/>
      <c r="AT427" t="s">
        <v>93</v>
      </c>
      <c r="AU427" t="s"/>
      <c r="AV427" t="s"/>
      <c r="AW427" t="s"/>
      <c r="AX427" t="s"/>
      <c r="AY427" t="s"/>
      <c r="AZ427" t="s"/>
      <c r="BA427" t="s"/>
      <c r="BB427" t="n">
        <v>992096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94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1250</v>
      </c>
      <c r="F428" t="s"/>
      <c r="G428" t="s">
        <v>74</v>
      </c>
      <c r="H428" t="s">
        <v>75</v>
      </c>
      <c r="I428" t="s"/>
      <c r="J428" t="s">
        <v>76</v>
      </c>
      <c r="K428" t="n">
        <v>26.51</v>
      </c>
      <c r="L428" t="s">
        <v>77</v>
      </c>
      <c r="M428" t="s">
        <v>113</v>
      </c>
      <c r="N428" t="s">
        <v>97</v>
      </c>
      <c r="O428" t="s">
        <v>80</v>
      </c>
      <c r="P428" t="s">
        <v>1250</v>
      </c>
      <c r="Q428" t="s"/>
      <c r="R428" t="s">
        <v>81</v>
      </c>
      <c r="S428" t="s">
        <v>111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HYPERLINK("https://38.76.27.249/savepage/tk_15422095794933891_sr_1793.html","info")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>
        <v>89</v>
      </c>
      <c r="AM428" t="s"/>
      <c r="AN428" t="s">
        <v>88</v>
      </c>
      <c r="AO428" t="s">
        <v>90</v>
      </c>
      <c r="AP428" t="n">
        <v>525</v>
      </c>
      <c r="AQ428" t="s">
        <v>91</v>
      </c>
      <c r="AR428" t="s">
        <v>92</v>
      </c>
      <c r="AS428" t="s"/>
      <c r="AT428" t="s">
        <v>93</v>
      </c>
      <c r="AU428" t="s"/>
      <c r="AV428" t="s"/>
      <c r="AW428" t="s"/>
      <c r="AX428" t="s"/>
      <c r="AY428" t="s"/>
      <c r="AZ428" t="s"/>
      <c r="BA428" t="s"/>
      <c r="BB428" t="n">
        <v>1690480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94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1251</v>
      </c>
      <c r="F429" t="s"/>
      <c r="G429" t="s">
        <v>74</v>
      </c>
      <c r="H429" t="s">
        <v>75</v>
      </c>
      <c r="I429" t="s"/>
      <c r="J429" t="s">
        <v>76</v>
      </c>
      <c r="K429" t="n">
        <v>37.88</v>
      </c>
      <c r="L429" t="s">
        <v>77</v>
      </c>
      <c r="M429" t="s">
        <v>234</v>
      </c>
      <c r="N429" t="s">
        <v>102</v>
      </c>
      <c r="O429" t="s">
        <v>80</v>
      </c>
      <c r="P429" t="s">
        <v>1251</v>
      </c>
      <c r="Q429" t="s"/>
      <c r="R429" t="s">
        <v>81</v>
      </c>
      <c r="S429" t="s">
        <v>1252</v>
      </c>
      <c r="T429" t="s">
        <v>83</v>
      </c>
      <c r="U429" t="s"/>
      <c r="V429" t="s">
        <v>84</v>
      </c>
      <c r="W429" t="s">
        <v>85</v>
      </c>
      <c r="X429" t="s"/>
      <c r="Y429" t="s">
        <v>86</v>
      </c>
      <c r="Z429">
        <f>HYPERLINK("https://38.76.27.249/savepage/tk_15422084876709177_sr_1793.html","info")</f>
        <v/>
      </c>
      <c r="AA429" t="s"/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>
        <v>89</v>
      </c>
      <c r="AM429" t="s"/>
      <c r="AN429" t="s">
        <v>88</v>
      </c>
      <c r="AO429" t="s">
        <v>90</v>
      </c>
      <c r="AP429" t="n">
        <v>323</v>
      </c>
      <c r="AQ429" t="s">
        <v>91</v>
      </c>
      <c r="AR429" t="s">
        <v>92</v>
      </c>
      <c r="AS429" t="s"/>
      <c r="AT429" t="s">
        <v>93</v>
      </c>
      <c r="AU429" t="s"/>
      <c r="AV429" t="s"/>
      <c r="AW429" t="s"/>
      <c r="AX429" t="s"/>
      <c r="AY429" t="s"/>
      <c r="AZ429" t="s"/>
      <c r="BA429" t="s"/>
      <c r="BB429" t="n">
        <v>5042503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94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1253</v>
      </c>
      <c r="F430" t="s"/>
      <c r="G430" t="s">
        <v>74</v>
      </c>
      <c r="H430" t="s">
        <v>75</v>
      </c>
      <c r="I430" t="s"/>
      <c r="J430" t="s">
        <v>76</v>
      </c>
      <c r="K430" t="n">
        <v>30.83</v>
      </c>
      <c r="L430" t="s">
        <v>77</v>
      </c>
      <c r="M430" t="s">
        <v>1254</v>
      </c>
      <c r="N430" t="s">
        <v>1255</v>
      </c>
      <c r="O430" t="s">
        <v>80</v>
      </c>
      <c r="P430" t="s">
        <v>1253</v>
      </c>
      <c r="Q430" t="s"/>
      <c r="R430" t="s">
        <v>81</v>
      </c>
      <c r="S430" t="s">
        <v>1256</v>
      </c>
      <c r="T430" t="s">
        <v>83</v>
      </c>
      <c r="U430" t="s"/>
      <c r="V430" t="s">
        <v>84</v>
      </c>
      <c r="W430" t="s">
        <v>99</v>
      </c>
      <c r="X430" t="s"/>
      <c r="Y430" t="s">
        <v>86</v>
      </c>
      <c r="Z430">
        <f>HYPERLINK("https://38.76.27.249/savepage/tk_15422083711678717_sr_1793.html","info")</f>
        <v/>
      </c>
      <c r="AA430" t="s"/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>
        <v>89</v>
      </c>
      <c r="AM430" t="s"/>
      <c r="AN430" t="s">
        <v>88</v>
      </c>
      <c r="AO430" t="s">
        <v>90</v>
      </c>
      <c r="AP430" t="n">
        <v>303</v>
      </c>
      <c r="AQ430" t="s">
        <v>91</v>
      </c>
      <c r="AR430" t="s">
        <v>92</v>
      </c>
      <c r="AS430" t="s"/>
      <c r="AT430" t="s">
        <v>93</v>
      </c>
      <c r="AU430" t="s"/>
      <c r="AV430" t="s"/>
      <c r="AW430" t="s"/>
      <c r="AX430" t="s"/>
      <c r="AY430" t="s"/>
      <c r="AZ430" t="s"/>
      <c r="BA430" t="s"/>
      <c r="BB430" t="n">
        <v>1161284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1253</v>
      </c>
      <c r="F431" t="s"/>
      <c r="G431" t="s">
        <v>74</v>
      </c>
      <c r="H431" t="s">
        <v>75</v>
      </c>
      <c r="I431" t="s"/>
      <c r="J431" t="s">
        <v>76</v>
      </c>
      <c r="K431" t="n">
        <v>42.13</v>
      </c>
      <c r="L431" t="s">
        <v>77</v>
      </c>
      <c r="M431" t="s">
        <v>1257</v>
      </c>
      <c r="N431" t="s">
        <v>1255</v>
      </c>
      <c r="O431" t="s">
        <v>80</v>
      </c>
      <c r="P431" t="s">
        <v>1253</v>
      </c>
      <c r="Q431" t="s"/>
      <c r="R431" t="s">
        <v>81</v>
      </c>
      <c r="S431" t="s">
        <v>1258</v>
      </c>
      <c r="T431" t="s">
        <v>83</v>
      </c>
      <c r="U431" t="s"/>
      <c r="V431" t="s">
        <v>84</v>
      </c>
      <c r="W431" t="s">
        <v>99</v>
      </c>
      <c r="X431" t="s"/>
      <c r="Y431" t="s">
        <v>86</v>
      </c>
      <c r="Z431">
        <f>HYPERLINK("https://38.76.27.249/savepage/tk_15422083711678717_sr_1793.html","info")</f>
        <v/>
      </c>
      <c r="AA431" t="s"/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>
        <v>89</v>
      </c>
      <c r="AM431" t="s"/>
      <c r="AN431" t="s">
        <v>88</v>
      </c>
      <c r="AO431" t="s">
        <v>90</v>
      </c>
      <c r="AP431" t="n">
        <v>303</v>
      </c>
      <c r="AQ431" t="s">
        <v>91</v>
      </c>
      <c r="AR431" t="s">
        <v>210</v>
      </c>
      <c r="AS431" t="s"/>
      <c r="AT431" t="s">
        <v>93</v>
      </c>
      <c r="AU431" t="s"/>
      <c r="AV431" t="s"/>
      <c r="AW431" t="s"/>
      <c r="AX431" t="s"/>
      <c r="AY431" t="s"/>
      <c r="AZ431" t="s"/>
      <c r="BA431" t="s"/>
      <c r="BB431" t="n">
        <v>1161284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1259</v>
      </c>
      <c r="F432" t="s"/>
      <c r="G432" t="s">
        <v>74</v>
      </c>
      <c r="H432" t="s">
        <v>75</v>
      </c>
      <c r="I432" t="s"/>
      <c r="J432" t="s">
        <v>76</v>
      </c>
      <c r="K432" t="n">
        <v>21.95</v>
      </c>
      <c r="L432" t="s">
        <v>77</v>
      </c>
      <c r="M432" t="s">
        <v>526</v>
      </c>
      <c r="N432" t="s">
        <v>1260</v>
      </c>
      <c r="O432" t="s">
        <v>80</v>
      </c>
      <c r="P432" t="s">
        <v>1259</v>
      </c>
      <c r="Q432" t="s"/>
      <c r="R432" t="s">
        <v>81</v>
      </c>
      <c r="S432" t="s">
        <v>527</v>
      </c>
      <c r="T432" t="s">
        <v>83</v>
      </c>
      <c r="U432" t="s"/>
      <c r="V432" t="s">
        <v>84</v>
      </c>
      <c r="W432" t="s">
        <v>85</v>
      </c>
      <c r="X432" t="s"/>
      <c r="Y432" t="s">
        <v>86</v>
      </c>
      <c r="Z432">
        <f>HYPERLINK("https://38.76.27.249/savepage/tk_15422101655083146_sr_1793.html","info")</f>
        <v/>
      </c>
      <c r="AA432" t="s"/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>
        <v>89</v>
      </c>
      <c r="AM432" t="s"/>
      <c r="AN432" t="s">
        <v>88</v>
      </c>
      <c r="AO432" t="s">
        <v>90</v>
      </c>
      <c r="AP432" t="n">
        <v>633</v>
      </c>
      <c r="AQ432" t="s">
        <v>91</v>
      </c>
      <c r="AR432" t="s">
        <v>92</v>
      </c>
      <c r="AS432" t="s"/>
      <c r="AT432" t="s">
        <v>93</v>
      </c>
      <c r="AU432" t="s"/>
      <c r="AV432" t="s"/>
      <c r="AW432" t="s"/>
      <c r="AX432" t="s"/>
      <c r="AY432" t="s"/>
      <c r="AZ432" t="s"/>
      <c r="BA432" t="s"/>
      <c r="BB432" t="n">
        <v>3581406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1259</v>
      </c>
      <c r="F433" t="s"/>
      <c r="G433" t="s">
        <v>74</v>
      </c>
      <c r="H433" t="s">
        <v>75</v>
      </c>
      <c r="I433" t="s"/>
      <c r="J433" t="s">
        <v>76</v>
      </c>
      <c r="K433" t="n">
        <v>23.86</v>
      </c>
      <c r="L433" t="s">
        <v>77</v>
      </c>
      <c r="M433" t="s">
        <v>153</v>
      </c>
      <c r="N433" t="s">
        <v>1260</v>
      </c>
      <c r="O433" t="s">
        <v>80</v>
      </c>
      <c r="P433" t="s">
        <v>1259</v>
      </c>
      <c r="Q433" t="s"/>
      <c r="R433" t="s">
        <v>81</v>
      </c>
      <c r="S433" t="s">
        <v>753</v>
      </c>
      <c r="T433" t="s">
        <v>83</v>
      </c>
      <c r="U433" t="s"/>
      <c r="V433" t="s">
        <v>84</v>
      </c>
      <c r="W433" t="s">
        <v>99</v>
      </c>
      <c r="X433" t="s"/>
      <c r="Y433" t="s">
        <v>86</v>
      </c>
      <c r="Z433">
        <f>HYPERLINK("https://38.76.27.249/savepage/tk_15422101655083146_sr_1793.html","info")</f>
        <v/>
      </c>
      <c r="AA433" t="s"/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>
        <v>89</v>
      </c>
      <c r="AM433" t="s"/>
      <c r="AN433" t="s">
        <v>88</v>
      </c>
      <c r="AO433" t="s">
        <v>90</v>
      </c>
      <c r="AP433" t="n">
        <v>633</v>
      </c>
      <c r="AQ433" t="s">
        <v>91</v>
      </c>
      <c r="AR433" t="s">
        <v>92</v>
      </c>
      <c r="AS433" t="s"/>
      <c r="AT433" t="s">
        <v>93</v>
      </c>
      <c r="AU433" t="s"/>
      <c r="AV433" t="s"/>
      <c r="AW433" t="s"/>
      <c r="AX433" t="s"/>
      <c r="AY433" t="s"/>
      <c r="AZ433" t="s"/>
      <c r="BA433" t="s"/>
      <c r="BB433" t="n">
        <v>3581406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1261</v>
      </c>
      <c r="F434" t="s"/>
      <c r="G434" t="s">
        <v>74</v>
      </c>
      <c r="H434" t="s">
        <v>75</v>
      </c>
      <c r="I434" t="s"/>
      <c r="J434" t="s">
        <v>76</v>
      </c>
      <c r="K434" t="n">
        <v>63.11</v>
      </c>
      <c r="L434" t="s">
        <v>77</v>
      </c>
      <c r="M434" t="s">
        <v>1262</v>
      </c>
      <c r="N434" t="s">
        <v>266</v>
      </c>
      <c r="O434" t="s">
        <v>80</v>
      </c>
      <c r="P434" t="s">
        <v>1261</v>
      </c>
      <c r="Q434" t="s"/>
      <c r="R434" t="s">
        <v>81</v>
      </c>
      <c r="S434" t="s">
        <v>1263</v>
      </c>
      <c r="T434" t="s">
        <v>83</v>
      </c>
      <c r="U434" t="s"/>
      <c r="V434" t="s">
        <v>84</v>
      </c>
      <c r="W434" t="s">
        <v>85</v>
      </c>
      <c r="X434" t="s"/>
      <c r="Y434" t="s">
        <v>86</v>
      </c>
      <c r="Z434">
        <f>HYPERLINK("https://38.76.27.249/savepage/tk_15422068584449978_sr_1793.html","info")</f>
        <v/>
      </c>
      <c r="AA434" t="s"/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>
        <v>89</v>
      </c>
      <c r="AM434" t="s"/>
      <c r="AN434" t="s">
        <v>133</v>
      </c>
      <c r="AO434" t="s">
        <v>134</v>
      </c>
      <c r="AP434" t="n">
        <v>40</v>
      </c>
      <c r="AQ434" t="s">
        <v>91</v>
      </c>
      <c r="AR434" t="s">
        <v>71</v>
      </c>
      <c r="AS434" t="s"/>
      <c r="AT434" t="s">
        <v>93</v>
      </c>
      <c r="AU434" t="s"/>
      <c r="AV434" t="s"/>
      <c r="AW434" t="s"/>
      <c r="AX434" t="s"/>
      <c r="AY434" t="s"/>
      <c r="AZ434" t="s"/>
      <c r="BA434" t="s"/>
      <c r="BB434" t="n">
        <v>164677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1261</v>
      </c>
      <c r="F435" t="s"/>
      <c r="G435" t="s">
        <v>74</v>
      </c>
      <c r="H435" t="s">
        <v>75</v>
      </c>
      <c r="I435" t="s"/>
      <c r="J435" t="s">
        <v>76</v>
      </c>
      <c r="K435" t="n">
        <v>68.72</v>
      </c>
      <c r="L435" t="s">
        <v>77</v>
      </c>
      <c r="M435" t="s">
        <v>1264</v>
      </c>
      <c r="N435" t="s">
        <v>266</v>
      </c>
      <c r="O435" t="s">
        <v>80</v>
      </c>
      <c r="P435" t="s">
        <v>1261</v>
      </c>
      <c r="Q435" t="s"/>
      <c r="R435" t="s">
        <v>81</v>
      </c>
      <c r="S435" t="s">
        <v>1265</v>
      </c>
      <c r="T435" t="s">
        <v>83</v>
      </c>
      <c r="U435" t="s"/>
      <c r="V435" t="s">
        <v>84</v>
      </c>
      <c r="W435" t="s">
        <v>99</v>
      </c>
      <c r="X435" t="s"/>
      <c r="Y435" t="s">
        <v>86</v>
      </c>
      <c r="Z435">
        <f>HYPERLINK("https://38.76.27.249/savepage/tk_15422068584449978_sr_1793.html","info")</f>
        <v/>
      </c>
      <c r="AA435" t="s"/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>
        <v>89</v>
      </c>
      <c r="AM435" t="s"/>
      <c r="AN435" t="s">
        <v>133</v>
      </c>
      <c r="AO435" t="s">
        <v>137</v>
      </c>
      <c r="AP435" t="n">
        <v>40</v>
      </c>
      <c r="AQ435" t="s">
        <v>91</v>
      </c>
      <c r="AR435" t="s">
        <v>92</v>
      </c>
      <c r="AS435" t="s"/>
      <c r="AT435" t="s">
        <v>93</v>
      </c>
      <c r="AU435" t="s"/>
      <c r="AV435" t="s"/>
      <c r="AW435" t="s"/>
      <c r="AX435" t="s"/>
      <c r="AY435" t="s"/>
      <c r="AZ435" t="s"/>
      <c r="BA435" t="s"/>
      <c r="BB435" t="n">
        <v>164677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1266</v>
      </c>
      <c r="F436" t="s"/>
      <c r="G436" t="s">
        <v>74</v>
      </c>
      <c r="H436" t="s">
        <v>75</v>
      </c>
      <c r="I436" t="s"/>
      <c r="J436" t="s">
        <v>76</v>
      </c>
      <c r="K436" t="n">
        <v>19.84</v>
      </c>
      <c r="L436" t="s">
        <v>77</v>
      </c>
      <c r="M436" t="s">
        <v>611</v>
      </c>
      <c r="N436" t="s">
        <v>1267</v>
      </c>
      <c r="O436" t="s">
        <v>80</v>
      </c>
      <c r="P436" t="s">
        <v>1266</v>
      </c>
      <c r="Q436" t="s"/>
      <c r="R436" t="s">
        <v>81</v>
      </c>
      <c r="S436" t="s">
        <v>1268</v>
      </c>
      <c r="T436" t="s">
        <v>83</v>
      </c>
      <c r="U436" t="s"/>
      <c r="V436" t="s">
        <v>84</v>
      </c>
      <c r="W436" t="s">
        <v>85</v>
      </c>
      <c r="X436" t="s"/>
      <c r="Y436" t="s">
        <v>86</v>
      </c>
      <c r="Z436">
        <f>HYPERLINK("https://38.76.27.249/savepage/tk_15422076727367084_sr_1793.html","info")</f>
        <v/>
      </c>
      <c r="AA436" t="s"/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>
        <v>89</v>
      </c>
      <c r="AM436" t="s"/>
      <c r="AN436" t="s">
        <v>133</v>
      </c>
      <c r="AO436" t="s">
        <v>1269</v>
      </c>
      <c r="AP436" t="n">
        <v>178</v>
      </c>
      <c r="AQ436" t="s">
        <v>91</v>
      </c>
      <c r="AR436" t="s">
        <v>71</v>
      </c>
      <c r="AS436" t="s"/>
      <c r="AT436" t="s">
        <v>93</v>
      </c>
      <c r="AU436" t="s"/>
      <c r="AV436" t="s"/>
      <c r="AW436" t="s"/>
      <c r="AX436" t="s"/>
      <c r="AY436" t="s"/>
      <c r="AZ436" t="s"/>
      <c r="BA436" t="s"/>
      <c r="BB436" t="n">
        <v>547198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1270</v>
      </c>
      <c r="F437" t="s"/>
      <c r="G437" t="s">
        <v>74</v>
      </c>
      <c r="H437" t="s">
        <v>75</v>
      </c>
      <c r="I437" t="s"/>
      <c r="J437" t="s">
        <v>76</v>
      </c>
      <c r="K437" t="n">
        <v>21.2</v>
      </c>
      <c r="L437" t="s">
        <v>77</v>
      </c>
      <c r="M437" t="s">
        <v>707</v>
      </c>
      <c r="N437" t="s">
        <v>394</v>
      </c>
      <c r="O437" t="s">
        <v>80</v>
      </c>
      <c r="P437" t="s">
        <v>1270</v>
      </c>
      <c r="Q437" t="s"/>
      <c r="R437" t="s">
        <v>81</v>
      </c>
      <c r="S437" t="s">
        <v>708</v>
      </c>
      <c r="T437" t="s">
        <v>83</v>
      </c>
      <c r="U437" t="s"/>
      <c r="V437" t="s">
        <v>84</v>
      </c>
      <c r="W437" t="s">
        <v>99</v>
      </c>
      <c r="X437" t="s"/>
      <c r="Y437" t="s">
        <v>86</v>
      </c>
      <c r="Z437">
        <f>HYPERLINK("https://38.76.27.249/savepage/tk_15422085613026588_sr_1793.html","info")</f>
        <v/>
      </c>
      <c r="AA437" t="s"/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>
        <v>89</v>
      </c>
      <c r="AM437" t="s"/>
      <c r="AN437" t="s">
        <v>88</v>
      </c>
      <c r="AO437" t="s">
        <v>90</v>
      </c>
      <c r="AP437" t="n">
        <v>336</v>
      </c>
      <c r="AQ437" t="s">
        <v>91</v>
      </c>
      <c r="AR437" t="s">
        <v>92</v>
      </c>
      <c r="AS437" t="s"/>
      <c r="AT437" t="s">
        <v>93</v>
      </c>
      <c r="AU437" t="s"/>
      <c r="AV437" t="s"/>
      <c r="AW437" t="s"/>
      <c r="AX437" t="s"/>
      <c r="AY437" t="s"/>
      <c r="AZ437" t="s"/>
      <c r="BA437" t="s"/>
      <c r="BB437" t="n">
        <v>3800837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1271</v>
      </c>
      <c r="F438" t="s"/>
      <c r="G438" t="s">
        <v>74</v>
      </c>
      <c r="H438" t="s">
        <v>75</v>
      </c>
      <c r="I438" t="s"/>
      <c r="J438" t="s">
        <v>76</v>
      </c>
      <c r="K438" t="n">
        <v>35.08</v>
      </c>
      <c r="L438" t="s">
        <v>77</v>
      </c>
      <c r="M438" t="s">
        <v>1272</v>
      </c>
      <c r="N438" t="s">
        <v>186</v>
      </c>
      <c r="O438" t="s">
        <v>80</v>
      </c>
      <c r="P438" t="s">
        <v>1271</v>
      </c>
      <c r="Q438" t="s"/>
      <c r="R438" t="s">
        <v>81</v>
      </c>
      <c r="S438" t="s">
        <v>1273</v>
      </c>
      <c r="T438" t="s">
        <v>83</v>
      </c>
      <c r="U438" t="s"/>
      <c r="V438" t="s">
        <v>84</v>
      </c>
      <c r="W438" t="s">
        <v>99</v>
      </c>
      <c r="X438" t="s"/>
      <c r="Y438" t="s">
        <v>86</v>
      </c>
      <c r="Z438">
        <f>HYPERLINK("https://38.76.27.249/savepage/tk_15422071751253786_sr_1793.html","info")</f>
        <v/>
      </c>
      <c r="AA438" t="s"/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>
        <v>89</v>
      </c>
      <c r="AM438" t="s"/>
      <c r="AN438" t="s">
        <v>133</v>
      </c>
      <c r="AO438" t="s">
        <v>215</v>
      </c>
      <c r="AP438" t="n">
        <v>89</v>
      </c>
      <c r="AQ438" t="s">
        <v>91</v>
      </c>
      <c r="AR438" t="s">
        <v>71</v>
      </c>
      <c r="AS438" t="s"/>
      <c r="AT438" t="s">
        <v>93</v>
      </c>
      <c r="AU438" t="s"/>
      <c r="AV438" t="s"/>
      <c r="AW438" t="s"/>
      <c r="AX438" t="s"/>
      <c r="AY438" t="s"/>
      <c r="AZ438" t="s"/>
      <c r="BA438" t="s"/>
      <c r="BB438" t="n">
        <v>706382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1274</v>
      </c>
      <c r="F439" t="s"/>
      <c r="G439" t="s">
        <v>74</v>
      </c>
      <c r="H439" t="s">
        <v>75</v>
      </c>
      <c r="I439" t="s"/>
      <c r="J439" t="s">
        <v>76</v>
      </c>
      <c r="K439" t="n">
        <v>60.61</v>
      </c>
      <c r="L439" t="s">
        <v>77</v>
      </c>
      <c r="M439" t="s">
        <v>1275</v>
      </c>
      <c r="N439" t="s">
        <v>1276</v>
      </c>
      <c r="O439" t="s">
        <v>80</v>
      </c>
      <c r="P439" t="s">
        <v>1274</v>
      </c>
      <c r="Q439" t="s"/>
      <c r="R439" t="s">
        <v>81</v>
      </c>
      <c r="S439" t="s">
        <v>1277</v>
      </c>
      <c r="T439" t="s">
        <v>83</v>
      </c>
      <c r="U439" t="s"/>
      <c r="V439" t="s">
        <v>84</v>
      </c>
      <c r="W439" t="s">
        <v>99</v>
      </c>
      <c r="X439" t="s"/>
      <c r="Y439" t="s">
        <v>86</v>
      </c>
      <c r="Z439">
        <f>HYPERLINK("https://38.76.27.249/savepage/tk_15422078746569984_sr_1793.html","info")</f>
        <v/>
      </c>
      <c r="AA439" t="s"/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>
        <v>89</v>
      </c>
      <c r="AM439" t="s"/>
      <c r="AN439" t="s">
        <v>88</v>
      </c>
      <c r="AO439" t="s">
        <v>90</v>
      </c>
      <c r="AP439" t="n">
        <v>213</v>
      </c>
      <c r="AQ439" t="s">
        <v>91</v>
      </c>
      <c r="AR439" t="s">
        <v>92</v>
      </c>
      <c r="AS439" t="s"/>
      <c r="AT439" t="s">
        <v>93</v>
      </c>
      <c r="AU439" t="s"/>
      <c r="AV439" t="s"/>
      <c r="AW439" t="s"/>
      <c r="AX439" t="s"/>
      <c r="AY439" t="s"/>
      <c r="AZ439" t="s"/>
      <c r="BA439" t="s"/>
      <c r="BB439" t="n">
        <v>335923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456</v>
      </c>
      <c r="F440" t="s"/>
      <c r="G440" t="s">
        <v>74</v>
      </c>
      <c r="H440" t="s">
        <v>75</v>
      </c>
      <c r="I440" t="s"/>
      <c r="J440" t="s">
        <v>76</v>
      </c>
      <c r="K440" t="n">
        <v>25.33</v>
      </c>
      <c r="L440" t="s">
        <v>77</v>
      </c>
      <c r="M440" t="s">
        <v>78</v>
      </c>
      <c r="N440" t="s">
        <v>390</v>
      </c>
      <c r="O440" t="s">
        <v>80</v>
      </c>
      <c r="P440" t="s">
        <v>456</v>
      </c>
      <c r="Q440" t="s"/>
      <c r="R440" t="s">
        <v>81</v>
      </c>
      <c r="S440" t="s">
        <v>457</v>
      </c>
      <c r="T440" t="s">
        <v>83</v>
      </c>
      <c r="U440" t="s"/>
      <c r="V440" t="s">
        <v>84</v>
      </c>
      <c r="W440" t="s">
        <v>99</v>
      </c>
      <c r="X440" t="s"/>
      <c r="Y440" t="s">
        <v>86</v>
      </c>
      <c r="Z440">
        <f>HYPERLINK("https://38.76.27.249/savepage/tk_15422096879226997_sr_1793.html","info")</f>
        <v/>
      </c>
      <c r="AA440" t="s"/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>
        <v>89</v>
      </c>
      <c r="AM440" t="s"/>
      <c r="AN440" t="s">
        <v>88</v>
      </c>
      <c r="AO440" t="s">
        <v>90</v>
      </c>
      <c r="AP440" t="n">
        <v>543</v>
      </c>
      <c r="AQ440" t="s">
        <v>91</v>
      </c>
      <c r="AR440" t="s">
        <v>92</v>
      </c>
      <c r="AS440" t="s"/>
      <c r="AT440" t="s">
        <v>93</v>
      </c>
      <c r="AU440" t="s"/>
      <c r="AV440" t="s"/>
      <c r="AW440" t="s"/>
      <c r="AX440" t="s"/>
      <c r="AY440" t="s"/>
      <c r="AZ440" t="s"/>
      <c r="BA440" t="s"/>
      <c r="BB440" t="n">
        <v>5169827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94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1278</v>
      </c>
      <c r="F441" t="s"/>
      <c r="G441" t="s">
        <v>74</v>
      </c>
      <c r="H441" t="s">
        <v>75</v>
      </c>
      <c r="I441" t="s"/>
      <c r="J441" t="s">
        <v>76</v>
      </c>
      <c r="K441" t="n">
        <v>752.98</v>
      </c>
      <c r="L441" t="s">
        <v>77</v>
      </c>
      <c r="M441" t="s">
        <v>1279</v>
      </c>
      <c r="N441" t="s">
        <v>1280</v>
      </c>
      <c r="O441" t="s">
        <v>80</v>
      </c>
      <c r="P441" t="s">
        <v>1278</v>
      </c>
      <c r="Q441" t="s"/>
      <c r="R441" t="s">
        <v>275</v>
      </c>
      <c r="S441" t="s">
        <v>1281</v>
      </c>
      <c r="T441" t="s">
        <v>83</v>
      </c>
      <c r="U441" t="s"/>
      <c r="V441" t="s">
        <v>84</v>
      </c>
      <c r="W441" t="s">
        <v>99</v>
      </c>
      <c r="X441" t="s"/>
      <c r="Y441" t="s">
        <v>86</v>
      </c>
      <c r="Z441">
        <f>HYPERLINK("https://38.76.27.249/savepage/tk_1542206748490974_sr_1793.html","info")</f>
        <v/>
      </c>
      <c r="AA441" t="s"/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>
        <v>89</v>
      </c>
      <c r="AM441" t="s"/>
      <c r="AN441" t="s">
        <v>88</v>
      </c>
      <c r="AO441" t="s">
        <v>90</v>
      </c>
      <c r="AP441" t="n">
        <v>21</v>
      </c>
      <c r="AQ441" t="s">
        <v>91</v>
      </c>
      <c r="AR441" t="s">
        <v>92</v>
      </c>
      <c r="AS441" t="s"/>
      <c r="AT441" t="s">
        <v>93</v>
      </c>
      <c r="AU441" t="s"/>
      <c r="AV441" t="s"/>
      <c r="AW441" t="s"/>
      <c r="AX441" t="s"/>
      <c r="AY441" t="s"/>
      <c r="AZ441" t="s"/>
      <c r="BA441" t="s"/>
      <c r="BB441" t="n">
        <v>294169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94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1282</v>
      </c>
      <c r="F442" t="s"/>
      <c r="G442" t="s">
        <v>74</v>
      </c>
      <c r="H442" t="s">
        <v>75</v>
      </c>
      <c r="I442" t="s"/>
      <c r="J442" t="s">
        <v>76</v>
      </c>
      <c r="K442" t="n">
        <v>31.37</v>
      </c>
      <c r="L442" t="s">
        <v>77</v>
      </c>
      <c r="M442" t="s">
        <v>414</v>
      </c>
      <c r="N442" t="s">
        <v>213</v>
      </c>
      <c r="O442" t="s">
        <v>80</v>
      </c>
      <c r="P442" t="s">
        <v>1282</v>
      </c>
      <c r="Q442" t="s"/>
      <c r="R442" t="s">
        <v>327</v>
      </c>
      <c r="S442" t="s">
        <v>1283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HYPERLINK("https://38.76.27.249/savepage/tk_1542207130990823_sr_1793.html","info")</f>
        <v/>
      </c>
      <c r="AA442" t="s"/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>
        <v>89</v>
      </c>
      <c r="AM442" t="s"/>
      <c r="AN442" t="s">
        <v>133</v>
      </c>
      <c r="AO442" t="s">
        <v>134</v>
      </c>
      <c r="AP442" t="n">
        <v>81</v>
      </c>
      <c r="AQ442" t="s">
        <v>91</v>
      </c>
      <c r="AR442" t="s">
        <v>71</v>
      </c>
      <c r="AS442" t="s"/>
      <c r="AT442" t="s">
        <v>93</v>
      </c>
      <c r="AU442" t="s"/>
      <c r="AV442" t="s"/>
      <c r="AW442" t="s"/>
      <c r="AX442" t="s"/>
      <c r="AY442" t="s"/>
      <c r="AZ442" t="s"/>
      <c r="BA442" t="s"/>
      <c r="BB442" t="n">
        <v>1623227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1282</v>
      </c>
      <c r="F443" t="s"/>
      <c r="G443" t="s">
        <v>74</v>
      </c>
      <c r="H443" t="s">
        <v>75</v>
      </c>
      <c r="I443" t="s"/>
      <c r="J443" t="s">
        <v>76</v>
      </c>
      <c r="K443" t="n">
        <v>35.4</v>
      </c>
      <c r="L443" t="s">
        <v>77</v>
      </c>
      <c r="M443" t="s">
        <v>1284</v>
      </c>
      <c r="N443" t="s">
        <v>213</v>
      </c>
      <c r="O443" t="s">
        <v>80</v>
      </c>
      <c r="P443" t="s">
        <v>1282</v>
      </c>
      <c r="Q443" t="s"/>
      <c r="R443" t="s">
        <v>327</v>
      </c>
      <c r="S443" t="s">
        <v>1285</v>
      </c>
      <c r="T443" t="s">
        <v>83</v>
      </c>
      <c r="U443" t="s"/>
      <c r="V443" t="s">
        <v>84</v>
      </c>
      <c r="W443" t="s">
        <v>99</v>
      </c>
      <c r="X443" t="s"/>
      <c r="Y443" t="s">
        <v>86</v>
      </c>
      <c r="Z443">
        <f>HYPERLINK("https://38.76.27.249/savepage/tk_1542207130990823_sr_1793.html","info")</f>
        <v/>
      </c>
      <c r="AA443" t="s"/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>
        <v>89</v>
      </c>
      <c r="AM443" t="s"/>
      <c r="AN443" t="s">
        <v>133</v>
      </c>
      <c r="AO443" t="s">
        <v>377</v>
      </c>
      <c r="AP443" t="n">
        <v>81</v>
      </c>
      <c r="AQ443" t="s">
        <v>91</v>
      </c>
      <c r="AR443" t="s">
        <v>71</v>
      </c>
      <c r="AS443" t="s"/>
      <c r="AT443" t="s">
        <v>93</v>
      </c>
      <c r="AU443" t="s"/>
      <c r="AV443" t="s"/>
      <c r="AW443" t="s"/>
      <c r="AX443" t="s"/>
      <c r="AY443" t="s"/>
      <c r="AZ443" t="s"/>
      <c r="BA443" t="s"/>
      <c r="BB443" t="n">
        <v>1623227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1286</v>
      </c>
      <c r="F444" t="s"/>
      <c r="G444" t="s">
        <v>74</v>
      </c>
      <c r="H444" t="s">
        <v>75</v>
      </c>
      <c r="I444" t="s"/>
      <c r="J444" t="s">
        <v>76</v>
      </c>
      <c r="K444" t="n">
        <v>28.63</v>
      </c>
      <c r="L444" t="s">
        <v>77</v>
      </c>
      <c r="M444" t="s">
        <v>1287</v>
      </c>
      <c r="N444" t="s">
        <v>97</v>
      </c>
      <c r="O444" t="s">
        <v>80</v>
      </c>
      <c r="P444" t="s">
        <v>1286</v>
      </c>
      <c r="Q444" t="s"/>
      <c r="R444" t="s">
        <v>81</v>
      </c>
      <c r="S444" t="s">
        <v>347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HYPERLINK("https://38.76.27.249/savepage/tk_15422086412834723_sr_1793.html","info")</f>
        <v/>
      </c>
      <c r="AA444" t="s"/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>
        <v>89</v>
      </c>
      <c r="AM444" t="s"/>
      <c r="AN444" t="s">
        <v>88</v>
      </c>
      <c r="AO444" t="s">
        <v>90</v>
      </c>
      <c r="AP444" t="n">
        <v>351</v>
      </c>
      <c r="AQ444" t="s">
        <v>91</v>
      </c>
      <c r="AR444" t="s">
        <v>92</v>
      </c>
      <c r="AS444" t="s"/>
      <c r="AT444" t="s">
        <v>93</v>
      </c>
      <c r="AU444" t="s"/>
      <c r="AV444" t="s"/>
      <c r="AW444" t="s"/>
      <c r="AX444" t="s"/>
      <c r="AY444" t="s"/>
      <c r="AZ444" t="s"/>
      <c r="BA444" t="s"/>
      <c r="BB444" t="n">
        <v>1811440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1288</v>
      </c>
      <c r="F445" t="s"/>
      <c r="G445" t="s">
        <v>74</v>
      </c>
      <c r="H445" t="s">
        <v>75</v>
      </c>
      <c r="I445" t="s"/>
      <c r="J445" t="s">
        <v>76</v>
      </c>
      <c r="K445" t="n">
        <v>419.63</v>
      </c>
      <c r="L445" t="s">
        <v>77</v>
      </c>
      <c r="M445" t="s">
        <v>1289</v>
      </c>
      <c r="N445" t="s">
        <v>1290</v>
      </c>
      <c r="O445" t="s">
        <v>80</v>
      </c>
      <c r="P445" t="s">
        <v>1288</v>
      </c>
      <c r="Q445" t="s"/>
      <c r="R445" t="s">
        <v>81</v>
      </c>
      <c r="S445" t="s">
        <v>1291</v>
      </c>
      <c r="T445" t="s">
        <v>83</v>
      </c>
      <c r="U445" t="s"/>
      <c r="V445" t="s">
        <v>84</v>
      </c>
      <c r="W445" t="s">
        <v>99</v>
      </c>
      <c r="X445" t="s"/>
      <c r="Y445" t="s">
        <v>86</v>
      </c>
      <c r="Z445">
        <f>HYPERLINK("https://38.76.27.249/savepage/tk_15422067205111399_sr_1793.html","info")</f>
        <v/>
      </c>
      <c r="AA445" t="s"/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>
        <v>89</v>
      </c>
      <c r="AM445" t="s"/>
      <c r="AN445" t="s">
        <v>133</v>
      </c>
      <c r="AO445" t="s">
        <v>277</v>
      </c>
      <c r="AP445" t="n">
        <v>16</v>
      </c>
      <c r="AQ445" t="s">
        <v>91</v>
      </c>
      <c r="AR445" t="s">
        <v>71</v>
      </c>
      <c r="AS445" t="s"/>
      <c r="AT445" t="s">
        <v>93</v>
      </c>
      <c r="AU445" t="s"/>
      <c r="AV445" t="s"/>
      <c r="AW445" t="s"/>
      <c r="AX445" t="s"/>
      <c r="AY445" t="s"/>
      <c r="AZ445" t="s"/>
      <c r="BA445" t="s"/>
      <c r="BB445" t="n">
        <v>109652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1292</v>
      </c>
      <c r="F446" t="s"/>
      <c r="G446" t="s">
        <v>74</v>
      </c>
      <c r="H446" t="s">
        <v>75</v>
      </c>
      <c r="I446" t="s"/>
      <c r="J446" t="s">
        <v>76</v>
      </c>
      <c r="K446" t="n">
        <v>22.84</v>
      </c>
      <c r="L446" t="s">
        <v>77</v>
      </c>
      <c r="M446" t="s">
        <v>205</v>
      </c>
      <c r="N446" t="s">
        <v>498</v>
      </c>
      <c r="O446" t="s">
        <v>80</v>
      </c>
      <c r="P446" t="s">
        <v>1292</v>
      </c>
      <c r="Q446" t="s"/>
      <c r="R446" t="s">
        <v>81</v>
      </c>
      <c r="S446" t="s">
        <v>206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HYPERLINK("https://38.76.27.249/savepage/tk_1542206810163538_sr_1793.html","info")</f>
        <v/>
      </c>
      <c r="AA446" t="s"/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>
        <v>89</v>
      </c>
      <c r="AM446" t="s"/>
      <c r="AN446" t="s">
        <v>133</v>
      </c>
      <c r="AO446" t="s">
        <v>1269</v>
      </c>
      <c r="AP446" t="n">
        <v>31</v>
      </c>
      <c r="AQ446" t="s">
        <v>91</v>
      </c>
      <c r="AR446" t="s">
        <v>71</v>
      </c>
      <c r="AS446" t="s"/>
      <c r="AT446" t="s">
        <v>93</v>
      </c>
      <c r="AU446" t="s"/>
      <c r="AV446" t="s"/>
      <c r="AW446" t="s"/>
      <c r="AX446" t="s"/>
      <c r="AY446" t="s"/>
      <c r="AZ446" t="s"/>
      <c r="BA446" t="s"/>
      <c r="BB446" t="n">
        <v>1177354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1292</v>
      </c>
      <c r="F447" t="s"/>
      <c r="G447" t="s">
        <v>74</v>
      </c>
      <c r="H447" t="s">
        <v>75</v>
      </c>
      <c r="I447" t="s"/>
      <c r="J447" t="s">
        <v>76</v>
      </c>
      <c r="K447" t="n">
        <v>24.02</v>
      </c>
      <c r="L447" t="s">
        <v>77</v>
      </c>
      <c r="M447" t="s">
        <v>1293</v>
      </c>
      <c r="N447" t="s">
        <v>498</v>
      </c>
      <c r="O447" t="s">
        <v>80</v>
      </c>
      <c r="P447" t="s">
        <v>1292</v>
      </c>
      <c r="Q447" t="s"/>
      <c r="R447" t="s">
        <v>81</v>
      </c>
      <c r="S447" t="s">
        <v>1294</v>
      </c>
      <c r="T447" t="s">
        <v>83</v>
      </c>
      <c r="U447" t="s"/>
      <c r="V447" t="s">
        <v>84</v>
      </c>
      <c r="W447" t="s">
        <v>99</v>
      </c>
      <c r="X447" t="s"/>
      <c r="Y447" t="s">
        <v>86</v>
      </c>
      <c r="Z447">
        <f>HYPERLINK("https://38.76.27.249/savepage/tk_1542206810163538_sr_1793.html","info")</f>
        <v/>
      </c>
      <c r="AA447" t="s"/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>
        <v>89</v>
      </c>
      <c r="AM447" t="s"/>
      <c r="AN447" t="s">
        <v>133</v>
      </c>
      <c r="AO447" t="s">
        <v>1269</v>
      </c>
      <c r="AP447" t="n">
        <v>31</v>
      </c>
      <c r="AQ447" t="s">
        <v>91</v>
      </c>
      <c r="AR447" t="s">
        <v>71</v>
      </c>
      <c r="AS447" t="s"/>
      <c r="AT447" t="s">
        <v>93</v>
      </c>
      <c r="AU447" t="s"/>
      <c r="AV447" t="s"/>
      <c r="AW447" t="s"/>
      <c r="AX447" t="s"/>
      <c r="AY447" t="s"/>
      <c r="AZ447" t="s"/>
      <c r="BA447" t="s"/>
      <c r="BB447" t="n">
        <v>1177354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1292</v>
      </c>
      <c r="F448" t="s"/>
      <c r="G448" t="s">
        <v>74</v>
      </c>
      <c r="H448" t="s">
        <v>75</v>
      </c>
      <c r="I448" t="s"/>
      <c r="J448" t="s">
        <v>76</v>
      </c>
      <c r="K448" t="n">
        <v>27.03</v>
      </c>
      <c r="L448" t="s">
        <v>77</v>
      </c>
      <c r="M448" t="s">
        <v>1295</v>
      </c>
      <c r="N448" t="s">
        <v>498</v>
      </c>
      <c r="O448" t="s">
        <v>80</v>
      </c>
      <c r="P448" t="s">
        <v>1292</v>
      </c>
      <c r="Q448" t="s"/>
      <c r="R448" t="s">
        <v>81</v>
      </c>
      <c r="S448" t="s">
        <v>1296</v>
      </c>
      <c r="T448" t="s">
        <v>83</v>
      </c>
      <c r="U448" t="s"/>
      <c r="V448" t="s">
        <v>84</v>
      </c>
      <c r="W448" t="s">
        <v>85</v>
      </c>
      <c r="X448" t="s"/>
      <c r="Y448" t="s">
        <v>86</v>
      </c>
      <c r="Z448">
        <f>HYPERLINK("https://38.76.27.249/savepage/tk_1542206810163538_sr_1793.html","info")</f>
        <v/>
      </c>
      <c r="AA448" t="s"/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>
        <v>89</v>
      </c>
      <c r="AM448" t="s"/>
      <c r="AN448" t="s">
        <v>88</v>
      </c>
      <c r="AO448" t="s">
        <v>90</v>
      </c>
      <c r="AP448" t="n">
        <v>31</v>
      </c>
      <c r="AQ448" t="s">
        <v>91</v>
      </c>
      <c r="AR448" t="s">
        <v>92</v>
      </c>
      <c r="AS448" t="s"/>
      <c r="AT448" t="s">
        <v>93</v>
      </c>
      <c r="AU448" t="s"/>
      <c r="AV448" t="s"/>
      <c r="AW448" t="s"/>
      <c r="AX448" t="s"/>
      <c r="AY448" t="s"/>
      <c r="AZ448" t="s"/>
      <c r="BA448" t="s"/>
      <c r="BB448" t="n">
        <v>1177354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1297</v>
      </c>
      <c r="F449" t="s"/>
      <c r="G449" t="s">
        <v>74</v>
      </c>
      <c r="H449" t="s">
        <v>75</v>
      </c>
      <c r="I449" t="s"/>
      <c r="J449" t="s">
        <v>76</v>
      </c>
      <c r="K449" t="n">
        <v>49.91</v>
      </c>
      <c r="L449" t="s">
        <v>77</v>
      </c>
      <c r="M449" t="s">
        <v>1298</v>
      </c>
      <c r="N449" t="s">
        <v>213</v>
      </c>
      <c r="O449" t="s">
        <v>80</v>
      </c>
      <c r="P449" t="s">
        <v>1297</v>
      </c>
      <c r="Q449" t="s"/>
      <c r="R449" t="s">
        <v>81</v>
      </c>
      <c r="S449" t="s">
        <v>1299</v>
      </c>
      <c r="T449" t="s">
        <v>83</v>
      </c>
      <c r="U449" t="s"/>
      <c r="V449" t="s">
        <v>84</v>
      </c>
      <c r="W449" t="s">
        <v>85</v>
      </c>
      <c r="X449" t="s"/>
      <c r="Y449" t="s">
        <v>86</v>
      </c>
      <c r="Z449">
        <f>HYPERLINK("https://38.76.27.249/savepage/tk_15422090494211798_sr_1793.html","info")</f>
        <v/>
      </c>
      <c r="AA449" t="s"/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>
        <v>89</v>
      </c>
      <c r="AM449" t="s"/>
      <c r="AN449" t="s">
        <v>88</v>
      </c>
      <c r="AO449" t="s">
        <v>90</v>
      </c>
      <c r="AP449" t="n">
        <v>427</v>
      </c>
      <c r="AQ449" t="s">
        <v>91</v>
      </c>
      <c r="AR449" t="s">
        <v>92</v>
      </c>
      <c r="AS449" t="s"/>
      <c r="AT449" t="s">
        <v>93</v>
      </c>
      <c r="AU449" t="s"/>
      <c r="AV449" t="s"/>
      <c r="AW449" t="s"/>
      <c r="AX449" t="s"/>
      <c r="AY449" t="s"/>
      <c r="AZ449" t="s"/>
      <c r="BA449" t="s"/>
      <c r="BB449" t="n">
        <v>4938906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1300</v>
      </c>
      <c r="F450" t="s"/>
      <c r="G450" t="s">
        <v>74</v>
      </c>
      <c r="H450" t="s">
        <v>75</v>
      </c>
      <c r="I450" t="s"/>
      <c r="J450" t="s">
        <v>76</v>
      </c>
      <c r="K450" t="n">
        <v>18.37</v>
      </c>
      <c r="L450" t="s">
        <v>77</v>
      </c>
      <c r="M450" t="s">
        <v>1301</v>
      </c>
      <c r="N450" t="s">
        <v>120</v>
      </c>
      <c r="O450" t="s">
        <v>80</v>
      </c>
      <c r="P450" t="s">
        <v>1300</v>
      </c>
      <c r="Q450" t="s"/>
      <c r="R450" t="s">
        <v>81</v>
      </c>
      <c r="S450" t="s">
        <v>1181</v>
      </c>
      <c r="T450" t="s">
        <v>83</v>
      </c>
      <c r="U450" t="s"/>
      <c r="V450" t="s">
        <v>84</v>
      </c>
      <c r="W450" t="s">
        <v>99</v>
      </c>
      <c r="X450" t="s"/>
      <c r="Y450" t="s">
        <v>86</v>
      </c>
      <c r="Z450">
        <f>HYPERLINK("https://38.76.27.249/savepage/tk_1542210036090513_sr_1793.html","info")</f>
        <v/>
      </c>
      <c r="AA450" t="s"/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>
        <v>89</v>
      </c>
      <c r="AM450" t="s"/>
      <c r="AN450" t="s">
        <v>88</v>
      </c>
      <c r="AO450" t="s">
        <v>90</v>
      </c>
      <c r="AP450" t="n">
        <v>608</v>
      </c>
      <c r="AQ450" t="s">
        <v>91</v>
      </c>
      <c r="AR450" t="s">
        <v>92</v>
      </c>
      <c r="AS450" t="s"/>
      <c r="AT450" t="s">
        <v>93</v>
      </c>
      <c r="AU450" t="s"/>
      <c r="AV450" t="s"/>
      <c r="AW450" t="s"/>
      <c r="AX450" t="s"/>
      <c r="AY450" t="s"/>
      <c r="AZ450" t="s"/>
      <c r="BA450" t="s"/>
      <c r="BB450" t="n">
        <v>1709686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1302</v>
      </c>
      <c r="F451" t="s"/>
      <c r="G451" t="s">
        <v>74</v>
      </c>
      <c r="H451" t="s">
        <v>75</v>
      </c>
      <c r="I451" t="s"/>
      <c r="J451" t="s">
        <v>76</v>
      </c>
      <c r="K451" t="n">
        <v>37.64</v>
      </c>
      <c r="L451" t="s">
        <v>77</v>
      </c>
      <c r="M451" t="s">
        <v>1303</v>
      </c>
      <c r="N451" t="s">
        <v>1304</v>
      </c>
      <c r="O451" t="s">
        <v>80</v>
      </c>
      <c r="P451" t="s">
        <v>1302</v>
      </c>
      <c r="Q451" t="s"/>
      <c r="R451" t="s">
        <v>81</v>
      </c>
      <c r="S451" t="s">
        <v>1305</v>
      </c>
      <c r="T451" t="s">
        <v>83</v>
      </c>
      <c r="U451" t="s"/>
      <c r="V451" t="s">
        <v>84</v>
      </c>
      <c r="W451" t="s">
        <v>85</v>
      </c>
      <c r="X451" t="s"/>
      <c r="Y451" t="s">
        <v>86</v>
      </c>
      <c r="Z451">
        <f>HYPERLINK("https://38.76.27.249/savepage/tk_1542208342081968_sr_1793.html","info")</f>
        <v/>
      </c>
      <c r="AA451" t="s"/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>
        <v>89</v>
      </c>
      <c r="AM451" t="s"/>
      <c r="AN451" t="s">
        <v>88</v>
      </c>
      <c r="AO451" t="s">
        <v>90</v>
      </c>
      <c r="AP451" t="n">
        <v>298</v>
      </c>
      <c r="AQ451" t="s">
        <v>91</v>
      </c>
      <c r="AR451" t="s">
        <v>92</v>
      </c>
      <c r="AS451" t="s"/>
      <c r="AT451" t="s">
        <v>93</v>
      </c>
      <c r="AU451" t="s"/>
      <c r="AV451" t="s"/>
      <c r="AW451" t="s"/>
      <c r="AX451" t="s"/>
      <c r="AY451" t="s"/>
      <c r="AZ451" t="s"/>
      <c r="BA451" t="s"/>
      <c r="BB451" t="n">
        <v>1679626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1302</v>
      </c>
      <c r="F452" t="s"/>
      <c r="G452" t="s">
        <v>74</v>
      </c>
      <c r="H452" t="s">
        <v>75</v>
      </c>
      <c r="I452" t="s"/>
      <c r="J452" t="s">
        <v>76</v>
      </c>
      <c r="K452" t="n">
        <v>38.94</v>
      </c>
      <c r="L452" t="s">
        <v>77</v>
      </c>
      <c r="M452" t="s">
        <v>1306</v>
      </c>
      <c r="N452" t="s">
        <v>1304</v>
      </c>
      <c r="O452" t="s">
        <v>80</v>
      </c>
      <c r="P452" t="s">
        <v>1302</v>
      </c>
      <c r="Q452" t="s"/>
      <c r="R452" t="s">
        <v>81</v>
      </c>
      <c r="S452" t="s">
        <v>1307</v>
      </c>
      <c r="T452" t="s">
        <v>83</v>
      </c>
      <c r="U452" t="s"/>
      <c r="V452" t="s">
        <v>84</v>
      </c>
      <c r="W452" t="s">
        <v>99</v>
      </c>
      <c r="X452" t="s"/>
      <c r="Y452" t="s">
        <v>86</v>
      </c>
      <c r="Z452">
        <f>HYPERLINK("https://38.76.27.249/savepage/tk_1542208342081968_sr_1793.html","info")</f>
        <v/>
      </c>
      <c r="AA452" t="s"/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>
        <v>89</v>
      </c>
      <c r="AM452" t="s"/>
      <c r="AN452" t="s">
        <v>88</v>
      </c>
      <c r="AO452" t="s">
        <v>90</v>
      </c>
      <c r="AP452" t="n">
        <v>298</v>
      </c>
      <c r="AQ452" t="s">
        <v>91</v>
      </c>
      <c r="AR452" t="s">
        <v>92</v>
      </c>
      <c r="AS452" t="s"/>
      <c r="AT452" t="s">
        <v>93</v>
      </c>
      <c r="AU452" t="s"/>
      <c r="AV452" t="s"/>
      <c r="AW452" t="s"/>
      <c r="AX452" t="s"/>
      <c r="AY452" t="s"/>
      <c r="AZ452" t="s"/>
      <c r="BA452" t="s"/>
      <c r="BB452" t="n">
        <v>1679626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1308</v>
      </c>
      <c r="F453" t="s"/>
      <c r="G453" t="s">
        <v>74</v>
      </c>
      <c r="H453" t="s">
        <v>75</v>
      </c>
      <c r="I453" t="s"/>
      <c r="J453" t="s">
        <v>76</v>
      </c>
      <c r="K453" t="n">
        <v>24.55</v>
      </c>
      <c r="L453" t="s">
        <v>77</v>
      </c>
      <c r="M453" t="s">
        <v>1309</v>
      </c>
      <c r="N453" t="s">
        <v>494</v>
      </c>
      <c r="O453" t="s">
        <v>80</v>
      </c>
      <c r="P453" t="s">
        <v>1308</v>
      </c>
      <c r="Q453" t="s"/>
      <c r="R453" t="s">
        <v>81</v>
      </c>
      <c r="S453" t="s">
        <v>1310</v>
      </c>
      <c r="T453" t="s">
        <v>83</v>
      </c>
      <c r="U453" t="s"/>
      <c r="V453" t="s">
        <v>84</v>
      </c>
      <c r="W453" t="s">
        <v>99</v>
      </c>
      <c r="X453" t="s"/>
      <c r="Y453" t="s">
        <v>86</v>
      </c>
      <c r="Z453">
        <f>HYPERLINK("https://38.76.27.249/savepage/tk_15422088245018651_sr_1793.html","info")</f>
        <v/>
      </c>
      <c r="AA453" t="s"/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>
        <v>89</v>
      </c>
      <c r="AM453" t="s"/>
      <c r="AN453" t="s">
        <v>88</v>
      </c>
      <c r="AO453" t="s">
        <v>90</v>
      </c>
      <c r="AP453" t="n">
        <v>384</v>
      </c>
      <c r="AQ453" t="s">
        <v>91</v>
      </c>
      <c r="AR453" t="s">
        <v>92</v>
      </c>
      <c r="AS453" t="s"/>
      <c r="AT453" t="s">
        <v>93</v>
      </c>
      <c r="AU453" t="s"/>
      <c r="AV453" t="s"/>
      <c r="AW453" t="s"/>
      <c r="AX453" t="s"/>
      <c r="AY453" t="s"/>
      <c r="AZ453" t="s"/>
      <c r="BA453" t="s"/>
      <c r="BB453" t="n">
        <v>1680949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1311</v>
      </c>
      <c r="F454" t="s"/>
      <c r="G454" t="s">
        <v>74</v>
      </c>
      <c r="H454" t="s">
        <v>75</v>
      </c>
      <c r="I454" t="s"/>
      <c r="J454" t="s">
        <v>76</v>
      </c>
      <c r="K454" t="n">
        <v>24.17</v>
      </c>
      <c r="L454" t="s">
        <v>77</v>
      </c>
      <c r="M454" t="s">
        <v>1312</v>
      </c>
      <c r="N454" t="s">
        <v>146</v>
      </c>
      <c r="O454" t="s">
        <v>80</v>
      </c>
      <c r="P454" t="s">
        <v>1311</v>
      </c>
      <c r="Q454" t="s"/>
      <c r="R454" t="s">
        <v>81</v>
      </c>
      <c r="S454" t="s">
        <v>1313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HYPERLINK("https://38.76.27.249/savepage/tk_1542206985437234_sr_1793.html","info")</f>
        <v/>
      </c>
      <c r="AA454" t="s"/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>
        <v>89</v>
      </c>
      <c r="AM454" t="s"/>
      <c r="AN454" t="s">
        <v>133</v>
      </c>
      <c r="AO454" t="s">
        <v>995</v>
      </c>
      <c r="AP454" t="n">
        <v>59</v>
      </c>
      <c r="AQ454" t="s">
        <v>91</v>
      </c>
      <c r="AR454" t="s">
        <v>71</v>
      </c>
      <c r="AS454" t="s"/>
      <c r="AT454" t="s">
        <v>93</v>
      </c>
      <c r="AU454" t="s"/>
      <c r="AV454" t="s"/>
      <c r="AW454" t="s"/>
      <c r="AX454" t="s"/>
      <c r="AY454" t="s"/>
      <c r="AZ454" t="s"/>
      <c r="BA454" t="s"/>
      <c r="BB454" t="n">
        <v>263407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1314</v>
      </c>
      <c r="F455" t="s"/>
      <c r="G455" t="s">
        <v>74</v>
      </c>
      <c r="H455" t="s">
        <v>75</v>
      </c>
      <c r="I455" t="s"/>
      <c r="J455" t="s">
        <v>76</v>
      </c>
      <c r="K455" t="n">
        <v>37.12</v>
      </c>
      <c r="L455" t="s">
        <v>77</v>
      </c>
      <c r="M455" t="s">
        <v>733</v>
      </c>
      <c r="N455" t="s">
        <v>97</v>
      </c>
      <c r="O455" t="s">
        <v>80</v>
      </c>
      <c r="P455" t="s">
        <v>1314</v>
      </c>
      <c r="Q455" t="s"/>
      <c r="R455" t="s">
        <v>81</v>
      </c>
      <c r="S455" t="s">
        <v>734</v>
      </c>
      <c r="T455" t="s">
        <v>83</v>
      </c>
      <c r="U455" t="s"/>
      <c r="V455" t="s">
        <v>84</v>
      </c>
      <c r="W455" t="s">
        <v>99</v>
      </c>
      <c r="X455" t="s"/>
      <c r="Y455" t="s">
        <v>86</v>
      </c>
      <c r="Z455">
        <f>HYPERLINK("https://38.76.27.249/savepage/tk_1542209212945276_sr_1793.html","info")</f>
        <v/>
      </c>
      <c r="AA455" t="s"/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>
        <v>89</v>
      </c>
      <c r="AM455" t="s"/>
      <c r="AN455" t="s">
        <v>88</v>
      </c>
      <c r="AO455" t="s">
        <v>90</v>
      </c>
      <c r="AP455" t="n">
        <v>459</v>
      </c>
      <c r="AQ455" t="s">
        <v>91</v>
      </c>
      <c r="AR455" t="s">
        <v>92</v>
      </c>
      <c r="AS455" t="s"/>
      <c r="AT455" t="s">
        <v>93</v>
      </c>
      <c r="AU455" t="s"/>
      <c r="AV455" t="s"/>
      <c r="AW455" t="s"/>
      <c r="AX455" t="s"/>
      <c r="AY455" t="s"/>
      <c r="AZ455" t="s"/>
      <c r="BA455" t="s"/>
      <c r="BB455" t="n">
        <v>2733693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1315</v>
      </c>
      <c r="F456" t="s"/>
      <c r="G456" t="s">
        <v>74</v>
      </c>
      <c r="H456" t="s">
        <v>75</v>
      </c>
      <c r="I456" t="s"/>
      <c r="J456" t="s">
        <v>76</v>
      </c>
      <c r="K456" t="n">
        <v>54.73</v>
      </c>
      <c r="L456" t="s">
        <v>77</v>
      </c>
      <c r="M456" t="s">
        <v>1316</v>
      </c>
      <c r="N456" t="s">
        <v>1317</v>
      </c>
      <c r="O456" t="s">
        <v>80</v>
      </c>
      <c r="P456" t="s">
        <v>1315</v>
      </c>
      <c r="Q456" t="s"/>
      <c r="R456" t="s">
        <v>81</v>
      </c>
      <c r="S456" t="s">
        <v>1318</v>
      </c>
      <c r="T456" t="s">
        <v>83</v>
      </c>
      <c r="U456" t="s"/>
      <c r="V456" t="s">
        <v>84</v>
      </c>
      <c r="W456" t="s">
        <v>99</v>
      </c>
      <c r="X456" t="s"/>
      <c r="Y456" t="s">
        <v>86</v>
      </c>
      <c r="Z456">
        <f>HYPERLINK("https://38.76.27.249/savepage/tk_1542206974229311_sr_1793.html","info")</f>
        <v/>
      </c>
      <c r="AA456" t="s"/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>
        <v>89</v>
      </c>
      <c r="AM456" t="s"/>
      <c r="AN456" t="s">
        <v>133</v>
      </c>
      <c r="AO456" t="s">
        <v>360</v>
      </c>
      <c r="AP456" t="n">
        <v>57</v>
      </c>
      <c r="AQ456" t="s">
        <v>91</v>
      </c>
      <c r="AR456" t="s">
        <v>71</v>
      </c>
      <c r="AS456" t="s"/>
      <c r="AT456" t="s">
        <v>93</v>
      </c>
      <c r="AU456" t="s"/>
      <c r="AV456" t="s"/>
      <c r="AW456" t="s"/>
      <c r="AX456" t="s"/>
      <c r="AY456" t="s"/>
      <c r="AZ456" t="s"/>
      <c r="BA456" t="s"/>
      <c r="BB456" t="n">
        <v>305493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1315</v>
      </c>
      <c r="F457" t="s"/>
      <c r="G457" t="s">
        <v>74</v>
      </c>
      <c r="H457" t="s">
        <v>75</v>
      </c>
      <c r="I457" t="s"/>
      <c r="J457" t="s">
        <v>76</v>
      </c>
      <c r="K457" t="n">
        <v>56.31</v>
      </c>
      <c r="L457" t="s">
        <v>77</v>
      </c>
      <c r="M457" t="s">
        <v>1319</v>
      </c>
      <c r="N457" t="s">
        <v>1317</v>
      </c>
      <c r="O457" t="s">
        <v>80</v>
      </c>
      <c r="P457" t="s">
        <v>1315</v>
      </c>
      <c r="Q457" t="s"/>
      <c r="R457" t="s">
        <v>81</v>
      </c>
      <c r="S457" t="s">
        <v>1320</v>
      </c>
      <c r="T457" t="s">
        <v>83</v>
      </c>
      <c r="U457" t="s"/>
      <c r="V457" t="s">
        <v>84</v>
      </c>
      <c r="W457" t="s">
        <v>99</v>
      </c>
      <c r="X457" t="s"/>
      <c r="Y457" t="s">
        <v>86</v>
      </c>
      <c r="Z457">
        <f>HYPERLINK("https://38.76.27.249/savepage/tk_1542206974229311_sr_1793.html","info")</f>
        <v/>
      </c>
      <c r="AA457" t="s"/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>
        <v>89</v>
      </c>
      <c r="AM457" t="s"/>
      <c r="AN457" t="s">
        <v>133</v>
      </c>
      <c r="AO457" t="s">
        <v>215</v>
      </c>
      <c r="AP457" t="n">
        <v>57</v>
      </c>
      <c r="AQ457" t="s">
        <v>91</v>
      </c>
      <c r="AR457" t="s">
        <v>92</v>
      </c>
      <c r="AS457" t="s"/>
      <c r="AT457" t="s">
        <v>93</v>
      </c>
      <c r="AU457" t="s"/>
      <c r="AV457" t="s"/>
      <c r="AW457" t="s"/>
      <c r="AX457" t="s"/>
      <c r="AY457" t="s"/>
      <c r="AZ457" t="s"/>
      <c r="BA457" t="s"/>
      <c r="BB457" t="n">
        <v>305493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1321</v>
      </c>
      <c r="F458" t="s"/>
      <c r="G458" t="s">
        <v>74</v>
      </c>
      <c r="H458" t="s">
        <v>75</v>
      </c>
      <c r="I458" t="s"/>
      <c r="J458" t="s">
        <v>76</v>
      </c>
      <c r="K458" t="n">
        <v>47.82</v>
      </c>
      <c r="L458" t="s">
        <v>77</v>
      </c>
      <c r="M458" t="s">
        <v>1322</v>
      </c>
      <c r="N458" t="s">
        <v>146</v>
      </c>
      <c r="O458" t="s">
        <v>80</v>
      </c>
      <c r="P458" t="s">
        <v>1321</v>
      </c>
      <c r="Q458" t="s"/>
      <c r="R458" t="s">
        <v>81</v>
      </c>
      <c r="S458" t="s">
        <v>1323</v>
      </c>
      <c r="T458" t="s">
        <v>83</v>
      </c>
      <c r="U458" t="s"/>
      <c r="V458" t="s">
        <v>84</v>
      </c>
      <c r="W458" t="s">
        <v>99</v>
      </c>
      <c r="X458" t="s"/>
      <c r="Y458" t="s">
        <v>86</v>
      </c>
      <c r="Z458">
        <f>HYPERLINK("https://38.76.27.249/savepage/tk_15422094241797314_sr_1793.html","info")</f>
        <v/>
      </c>
      <c r="AA458" t="s"/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>
        <v>89</v>
      </c>
      <c r="AM458" t="s"/>
      <c r="AN458" t="s">
        <v>88</v>
      </c>
      <c r="AO458" t="s">
        <v>90</v>
      </c>
      <c r="AP458" t="n">
        <v>497</v>
      </c>
      <c r="AQ458" t="s">
        <v>91</v>
      </c>
      <c r="AR458" t="s">
        <v>92</v>
      </c>
      <c r="AS458" t="s"/>
      <c r="AT458" t="s">
        <v>93</v>
      </c>
      <c r="AU458" t="s"/>
      <c r="AV458" t="s"/>
      <c r="AW458" t="s"/>
      <c r="AX458" t="s"/>
      <c r="AY458" t="s"/>
      <c r="AZ458" t="s"/>
      <c r="BA458" t="s"/>
      <c r="BB458" t="n">
        <v>2164655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1324</v>
      </c>
      <c r="F459" t="s"/>
      <c r="G459" t="s">
        <v>74</v>
      </c>
      <c r="H459" t="s">
        <v>75</v>
      </c>
      <c r="I459" t="s"/>
      <c r="J459" t="s">
        <v>76</v>
      </c>
      <c r="K459" t="n">
        <v>13.24</v>
      </c>
      <c r="L459" t="s">
        <v>77</v>
      </c>
      <c r="M459" t="s">
        <v>1325</v>
      </c>
      <c r="N459" t="s">
        <v>146</v>
      </c>
      <c r="O459" t="s">
        <v>80</v>
      </c>
      <c r="P459" t="s">
        <v>1324</v>
      </c>
      <c r="Q459" t="s"/>
      <c r="R459" t="s">
        <v>81</v>
      </c>
      <c r="S459" t="s">
        <v>1326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HYPERLINK("https://38.76.27.249/savepage/tk_1542207919350213_sr_1793.html","info")</f>
        <v/>
      </c>
      <c r="AA459" t="s"/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>
        <v>89</v>
      </c>
      <c r="AM459" t="s"/>
      <c r="AN459" t="s">
        <v>88</v>
      </c>
      <c r="AO459" t="s">
        <v>90</v>
      </c>
      <c r="AP459" t="n">
        <v>221</v>
      </c>
      <c r="AQ459" t="s">
        <v>91</v>
      </c>
      <c r="AR459" t="s">
        <v>71</v>
      </c>
      <c r="AS459" t="s"/>
      <c r="AT459" t="s">
        <v>93</v>
      </c>
      <c r="AU459" t="s"/>
      <c r="AV459" t="s"/>
      <c r="AW459" t="s"/>
      <c r="AX459" t="s"/>
      <c r="AY459" t="s"/>
      <c r="AZ459" t="s"/>
      <c r="BA459" t="s"/>
      <c r="BB459" t="n">
        <v>4140092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1327</v>
      </c>
      <c r="F460" t="s"/>
      <c r="G460" t="s">
        <v>74</v>
      </c>
      <c r="H460" t="s">
        <v>75</v>
      </c>
      <c r="I460" t="s"/>
      <c r="J460" t="s">
        <v>76</v>
      </c>
      <c r="K460" t="n">
        <v>32.43</v>
      </c>
      <c r="L460" t="s">
        <v>77</v>
      </c>
      <c r="M460" t="s">
        <v>1328</v>
      </c>
      <c r="N460" t="s">
        <v>131</v>
      </c>
      <c r="O460" t="s">
        <v>80</v>
      </c>
      <c r="P460" t="s">
        <v>1327</v>
      </c>
      <c r="Q460" t="s"/>
      <c r="R460" t="s">
        <v>411</v>
      </c>
      <c r="S460" t="s">
        <v>1329</v>
      </c>
      <c r="T460" t="s">
        <v>83</v>
      </c>
      <c r="U460" t="s"/>
      <c r="V460" t="s">
        <v>84</v>
      </c>
      <c r="W460" t="s">
        <v>99</v>
      </c>
      <c r="X460" t="s"/>
      <c r="Y460" t="s">
        <v>86</v>
      </c>
      <c r="Z460">
        <f>HYPERLINK("https://38.76.27.249/savepage/tk_1542207115924055_sr_1793.html","info")</f>
        <v/>
      </c>
      <c r="AA460" t="s"/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>
        <v>89</v>
      </c>
      <c r="AM460" t="s"/>
      <c r="AN460" t="s">
        <v>133</v>
      </c>
      <c r="AO460" t="s">
        <v>995</v>
      </c>
      <c r="AP460" t="n">
        <v>78</v>
      </c>
      <c r="AQ460" t="s">
        <v>91</v>
      </c>
      <c r="AR460" t="s">
        <v>71</v>
      </c>
      <c r="AS460" t="s"/>
      <c r="AT460" t="s">
        <v>93</v>
      </c>
      <c r="AU460" t="s"/>
      <c r="AV460" t="s"/>
      <c r="AW460" t="s"/>
      <c r="AX460" t="s"/>
      <c r="AY460" t="s"/>
      <c r="AZ460" t="s"/>
      <c r="BA460" t="s"/>
      <c r="BB460" t="n">
        <v>1062108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1330</v>
      </c>
      <c r="F461" t="s"/>
      <c r="G461" t="s">
        <v>74</v>
      </c>
      <c r="H461" t="s">
        <v>75</v>
      </c>
      <c r="I461" t="s"/>
      <c r="J461" t="s">
        <v>76</v>
      </c>
      <c r="K461" t="n">
        <v>50.33</v>
      </c>
      <c r="L461" t="s">
        <v>77</v>
      </c>
      <c r="M461" t="s">
        <v>984</v>
      </c>
      <c r="N461" t="s">
        <v>729</v>
      </c>
      <c r="O461" t="s">
        <v>80</v>
      </c>
      <c r="P461" t="s">
        <v>1330</v>
      </c>
      <c r="Q461" t="s"/>
      <c r="R461" t="s">
        <v>81</v>
      </c>
      <c r="S461" t="s">
        <v>1331</v>
      </c>
      <c r="T461" t="s">
        <v>83</v>
      </c>
      <c r="U461" t="s"/>
      <c r="V461" t="s">
        <v>84</v>
      </c>
      <c r="W461" t="s">
        <v>99</v>
      </c>
      <c r="X461" t="s"/>
      <c r="Y461" t="s">
        <v>86</v>
      </c>
      <c r="Z461">
        <f>HYPERLINK("https://38.76.27.249/savepage/tk_1542208173346663_sr_1793.html","info")</f>
        <v/>
      </c>
      <c r="AA461" t="s"/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>
        <v>89</v>
      </c>
      <c r="AM461" t="s"/>
      <c r="AN461" t="s">
        <v>88</v>
      </c>
      <c r="AO461" t="s">
        <v>90</v>
      </c>
      <c r="AP461" t="n">
        <v>267</v>
      </c>
      <c r="AQ461" t="s">
        <v>91</v>
      </c>
      <c r="AR461" t="s">
        <v>92</v>
      </c>
      <c r="AS461" t="s"/>
      <c r="AT461" t="s">
        <v>93</v>
      </c>
      <c r="AU461" t="s"/>
      <c r="AV461" t="s"/>
      <c r="AW461" t="s"/>
      <c r="AX461" t="s"/>
      <c r="AY461" t="s"/>
      <c r="AZ461" t="s"/>
      <c r="BA461" t="s"/>
      <c r="BB461" t="n">
        <v>2112710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1330</v>
      </c>
      <c r="F462" t="s"/>
      <c r="G462" t="s">
        <v>74</v>
      </c>
      <c r="H462" t="s">
        <v>75</v>
      </c>
      <c r="I462" t="s"/>
      <c r="J462" t="s">
        <v>76</v>
      </c>
      <c r="K462" t="n">
        <v>60.22</v>
      </c>
      <c r="L462" t="s">
        <v>77</v>
      </c>
      <c r="M462" t="s">
        <v>1332</v>
      </c>
      <c r="N462" t="s">
        <v>729</v>
      </c>
      <c r="O462" t="s">
        <v>80</v>
      </c>
      <c r="P462" t="s">
        <v>1330</v>
      </c>
      <c r="Q462" t="s"/>
      <c r="R462" t="s">
        <v>81</v>
      </c>
      <c r="S462" t="s">
        <v>1333</v>
      </c>
      <c r="T462" t="s">
        <v>83</v>
      </c>
      <c r="U462" t="s"/>
      <c r="V462" t="s">
        <v>84</v>
      </c>
      <c r="W462" t="s">
        <v>99</v>
      </c>
      <c r="X462" t="s"/>
      <c r="Y462" t="s">
        <v>86</v>
      </c>
      <c r="Z462">
        <f>HYPERLINK("https://38.76.27.249/savepage/tk_1542208173346663_sr_1793.html","info")</f>
        <v/>
      </c>
      <c r="AA462" t="s"/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>
        <v>89</v>
      </c>
      <c r="AM462" t="s"/>
      <c r="AN462" t="s">
        <v>88</v>
      </c>
      <c r="AO462" t="s">
        <v>90</v>
      </c>
      <c r="AP462" t="n">
        <v>267</v>
      </c>
      <c r="AQ462" t="s">
        <v>91</v>
      </c>
      <c r="AR462" t="s">
        <v>92</v>
      </c>
      <c r="AS462" t="s"/>
      <c r="AT462" t="s">
        <v>93</v>
      </c>
      <c r="AU462" t="s"/>
      <c r="AV462" t="s"/>
      <c r="AW462" t="s"/>
      <c r="AX462" t="s"/>
      <c r="AY462" t="s"/>
      <c r="AZ462" t="s"/>
      <c r="BA462" t="s"/>
      <c r="BB462" t="n">
        <v>2112710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601</v>
      </c>
      <c r="F463" t="s"/>
      <c r="G463" t="s">
        <v>74</v>
      </c>
      <c r="H463" t="s">
        <v>75</v>
      </c>
      <c r="I463" t="s"/>
      <c r="J463" t="s">
        <v>76</v>
      </c>
      <c r="K463" t="n">
        <v>24.95</v>
      </c>
      <c r="L463" t="s">
        <v>77</v>
      </c>
      <c r="M463" t="s">
        <v>602</v>
      </c>
      <c r="N463" t="s">
        <v>390</v>
      </c>
      <c r="O463" t="s">
        <v>80</v>
      </c>
      <c r="P463" t="s">
        <v>601</v>
      </c>
      <c r="Q463" t="s"/>
      <c r="R463" t="s">
        <v>81</v>
      </c>
      <c r="S463" t="s">
        <v>603</v>
      </c>
      <c r="T463" t="s">
        <v>83</v>
      </c>
      <c r="U463" t="s"/>
      <c r="V463" t="s">
        <v>84</v>
      </c>
      <c r="W463" t="s">
        <v>99</v>
      </c>
      <c r="X463" t="s"/>
      <c r="Y463" t="s">
        <v>86</v>
      </c>
      <c r="Z463">
        <f>HYPERLINK("https://38.76.27.249/savepage/tk_15422097077812665_sr_1793.html","info")</f>
        <v/>
      </c>
      <c r="AA463" t="s"/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>
        <v>89</v>
      </c>
      <c r="AM463" t="s"/>
      <c r="AN463" t="s">
        <v>88</v>
      </c>
      <c r="AO463" t="s">
        <v>90</v>
      </c>
      <c r="AP463" t="n">
        <v>547</v>
      </c>
      <c r="AQ463" t="s">
        <v>91</v>
      </c>
      <c r="AR463" t="s">
        <v>92</v>
      </c>
      <c r="AS463" t="s"/>
      <c r="AT463" t="s">
        <v>93</v>
      </c>
      <c r="AU463" t="s"/>
      <c r="AV463" t="s"/>
      <c r="AW463" t="s"/>
      <c r="AX463" t="s"/>
      <c r="AY463" t="s"/>
      <c r="AZ463" t="s"/>
      <c r="BA463" t="s"/>
      <c r="BB463" t="n">
        <v>5274798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1334</v>
      </c>
      <c r="F464" t="s"/>
      <c r="G464" t="s">
        <v>74</v>
      </c>
      <c r="H464" t="s">
        <v>75</v>
      </c>
      <c r="I464" t="s"/>
      <c r="J464" t="s">
        <v>76</v>
      </c>
      <c r="K464" t="n">
        <v>21.76</v>
      </c>
      <c r="L464" t="s">
        <v>77</v>
      </c>
      <c r="M464" t="s">
        <v>940</v>
      </c>
      <c r="N464" t="s">
        <v>520</v>
      </c>
      <c r="O464" t="s">
        <v>80</v>
      </c>
      <c r="P464" t="s">
        <v>1334</v>
      </c>
      <c r="Q464" t="s"/>
      <c r="R464" t="s">
        <v>81</v>
      </c>
      <c r="S464" t="s">
        <v>1335</v>
      </c>
      <c r="T464" t="s">
        <v>83</v>
      </c>
      <c r="U464" t="s"/>
      <c r="V464" t="s">
        <v>84</v>
      </c>
      <c r="W464" t="s">
        <v>99</v>
      </c>
      <c r="X464" t="s"/>
      <c r="Y464" t="s">
        <v>86</v>
      </c>
      <c r="Z464">
        <f>HYPERLINK("https://38.76.27.249/savepage/tk_15422077144087846_sr_1793.html","info")</f>
        <v/>
      </c>
      <c r="AA464" t="s"/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>
        <v>89</v>
      </c>
      <c r="AM464" t="s"/>
      <c r="AN464" t="s">
        <v>88</v>
      </c>
      <c r="AO464" t="s">
        <v>90</v>
      </c>
      <c r="AP464" t="n">
        <v>186</v>
      </c>
      <c r="AQ464" t="s">
        <v>91</v>
      </c>
      <c r="AR464" t="s">
        <v>92</v>
      </c>
      <c r="AS464" t="s"/>
      <c r="AT464" t="s">
        <v>93</v>
      </c>
      <c r="AU464" t="s"/>
      <c r="AV464" t="s"/>
      <c r="AW464" t="s"/>
      <c r="AX464" t="s"/>
      <c r="AY464" t="s"/>
      <c r="AZ464" t="s"/>
      <c r="BA464" t="s"/>
      <c r="BB464" t="n">
        <v>301652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1336</v>
      </c>
      <c r="F465" t="s"/>
      <c r="G465" t="s">
        <v>74</v>
      </c>
      <c r="H465" t="s">
        <v>75</v>
      </c>
      <c r="I465" t="s"/>
      <c r="J465" t="s">
        <v>76</v>
      </c>
      <c r="K465" t="n">
        <v>15.9</v>
      </c>
      <c r="L465" t="s">
        <v>77</v>
      </c>
      <c r="M465" t="s">
        <v>300</v>
      </c>
      <c r="N465" t="s">
        <v>79</v>
      </c>
      <c r="O465" t="s">
        <v>80</v>
      </c>
      <c r="P465" t="s">
        <v>1336</v>
      </c>
      <c r="Q465" t="s"/>
      <c r="R465" t="s">
        <v>81</v>
      </c>
      <c r="S465" t="s">
        <v>1337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HYPERLINK("https://38.76.27.249/savepage/tk_15422101342130256_sr_1793.html","info")</f>
        <v/>
      </c>
      <c r="AA465" t="s"/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>
        <v>89</v>
      </c>
      <c r="AM465" t="s"/>
      <c r="AN465" t="s">
        <v>88</v>
      </c>
      <c r="AO465" t="s">
        <v>90</v>
      </c>
      <c r="AP465" t="n">
        <v>627</v>
      </c>
      <c r="AQ465" t="s">
        <v>91</v>
      </c>
      <c r="AR465" t="s">
        <v>92</v>
      </c>
      <c r="AS465" t="s"/>
      <c r="AT465" t="s">
        <v>93</v>
      </c>
      <c r="AU465" t="s"/>
      <c r="AV465" t="s"/>
      <c r="AW465" t="s"/>
      <c r="AX465" t="s"/>
      <c r="AY465" t="s"/>
      <c r="AZ465" t="s"/>
      <c r="BA465" t="s"/>
      <c r="BB465" t="n">
        <v>2171465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1338</v>
      </c>
      <c r="F466" t="s"/>
      <c r="G466" t="s">
        <v>74</v>
      </c>
      <c r="H466" t="s">
        <v>75</v>
      </c>
      <c r="I466" t="s"/>
      <c r="J466" t="s">
        <v>76</v>
      </c>
      <c r="K466" t="n">
        <v>32.83</v>
      </c>
      <c r="L466" t="s">
        <v>77</v>
      </c>
      <c r="M466" t="s">
        <v>109</v>
      </c>
      <c r="N466" t="s">
        <v>120</v>
      </c>
      <c r="O466" t="s">
        <v>80</v>
      </c>
      <c r="P466" t="s">
        <v>1338</v>
      </c>
      <c r="Q466" t="s"/>
      <c r="R466" t="s">
        <v>81</v>
      </c>
      <c r="S466" t="s">
        <v>1339</v>
      </c>
      <c r="T466" t="s">
        <v>83</v>
      </c>
      <c r="U466" t="s"/>
      <c r="V466" t="s">
        <v>84</v>
      </c>
      <c r="W466" t="s">
        <v>85</v>
      </c>
      <c r="X466" t="s"/>
      <c r="Y466" t="s">
        <v>86</v>
      </c>
      <c r="Z466">
        <f>HYPERLINK("https://38.76.27.249/savepage/tk_15422095143553855_sr_1793.html","info")</f>
        <v/>
      </c>
      <c r="AA466" t="s"/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>
        <v>89</v>
      </c>
      <c r="AM466" t="s"/>
      <c r="AN466" t="s">
        <v>88</v>
      </c>
      <c r="AO466" t="s">
        <v>90</v>
      </c>
      <c r="AP466" t="n">
        <v>512</v>
      </c>
      <c r="AQ466" t="s">
        <v>91</v>
      </c>
      <c r="AR466" t="s">
        <v>92</v>
      </c>
      <c r="AS466" t="s"/>
      <c r="AT466" t="s">
        <v>93</v>
      </c>
      <c r="AU466" t="s"/>
      <c r="AV466" t="s"/>
      <c r="AW466" t="s"/>
      <c r="AX466" t="s"/>
      <c r="AY466" t="s"/>
      <c r="AZ466" t="s"/>
      <c r="BA466" t="s"/>
      <c r="BB466" t="n">
        <v>5262581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1340</v>
      </c>
      <c r="F467" t="s"/>
      <c r="G467" t="s">
        <v>74</v>
      </c>
      <c r="H467" t="s">
        <v>75</v>
      </c>
      <c r="I467" t="s"/>
      <c r="J467" t="s">
        <v>76</v>
      </c>
      <c r="K467" t="n">
        <v>79.01000000000001</v>
      </c>
      <c r="L467" t="s">
        <v>77</v>
      </c>
      <c r="M467" t="s">
        <v>886</v>
      </c>
      <c r="N467" t="s">
        <v>281</v>
      </c>
      <c r="O467" t="s">
        <v>80</v>
      </c>
      <c r="P467" t="s">
        <v>1340</v>
      </c>
      <c r="Q467" t="s"/>
      <c r="R467" t="s">
        <v>81</v>
      </c>
      <c r="S467" t="s">
        <v>1341</v>
      </c>
      <c r="T467" t="s">
        <v>83</v>
      </c>
      <c r="U467" t="s"/>
      <c r="V467" t="s">
        <v>84</v>
      </c>
      <c r="W467" t="s">
        <v>99</v>
      </c>
      <c r="X467" t="s"/>
      <c r="Y467" t="s">
        <v>86</v>
      </c>
      <c r="Z467">
        <f>HYPERLINK("https://38.76.27.249/savepage/tk_15422068458697538_sr_1793.html","info")</f>
        <v/>
      </c>
      <c r="AA467" t="s"/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>
        <v>89</v>
      </c>
      <c r="AM467" t="s"/>
      <c r="AN467" t="s">
        <v>88</v>
      </c>
      <c r="AO467" t="s">
        <v>90</v>
      </c>
      <c r="AP467" t="n">
        <v>38</v>
      </c>
      <c r="AQ467" t="s">
        <v>91</v>
      </c>
      <c r="AR467" t="s">
        <v>92</v>
      </c>
      <c r="AS467" t="s"/>
      <c r="AT467" t="s">
        <v>93</v>
      </c>
      <c r="AU467" t="s"/>
      <c r="AV467" t="s"/>
      <c r="AW467" t="s"/>
      <c r="AX467" t="s"/>
      <c r="AY467" t="s"/>
      <c r="AZ467" t="s"/>
      <c r="BA467" t="s"/>
      <c r="BB467" t="n">
        <v>109649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1342</v>
      </c>
      <c r="F468" t="s"/>
      <c r="G468" t="s">
        <v>74</v>
      </c>
      <c r="H468" t="s">
        <v>75</v>
      </c>
      <c r="I468" t="s"/>
      <c r="J468" t="s">
        <v>76</v>
      </c>
      <c r="K468" t="n">
        <v>31.82</v>
      </c>
      <c r="L468" t="s">
        <v>77</v>
      </c>
      <c r="M468" t="s">
        <v>334</v>
      </c>
      <c r="N468" t="s">
        <v>199</v>
      </c>
      <c r="O468" t="s">
        <v>80</v>
      </c>
      <c r="P468" t="s">
        <v>1342</v>
      </c>
      <c r="Q468" t="s"/>
      <c r="R468" t="s">
        <v>81</v>
      </c>
      <c r="S468" t="s">
        <v>440</v>
      </c>
      <c r="T468" t="s">
        <v>83</v>
      </c>
      <c r="U468" t="s"/>
      <c r="V468" t="s">
        <v>84</v>
      </c>
      <c r="W468" t="s">
        <v>99</v>
      </c>
      <c r="X468" t="s"/>
      <c r="Y468" t="s">
        <v>86</v>
      </c>
      <c r="Z468">
        <f>HYPERLINK("https://38.76.27.249/savepage/tk_1542207553133747_sr_1793.html","info")</f>
        <v/>
      </c>
      <c r="AA468" t="s"/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>
        <v>89</v>
      </c>
      <c r="AM468" t="s"/>
      <c r="AN468" t="s">
        <v>88</v>
      </c>
      <c r="AO468" t="s">
        <v>90</v>
      </c>
      <c r="AP468" t="n">
        <v>156</v>
      </c>
      <c r="AQ468" t="s">
        <v>91</v>
      </c>
      <c r="AR468" t="s">
        <v>92</v>
      </c>
      <c r="AS468" t="s"/>
      <c r="AT468" t="s">
        <v>93</v>
      </c>
      <c r="AU468" t="s"/>
      <c r="AV468" t="s"/>
      <c r="AW468" t="s"/>
      <c r="AX468" t="s"/>
      <c r="AY468" t="s"/>
      <c r="AZ468" t="s"/>
      <c r="BA468" t="s"/>
      <c r="BB468" t="n">
        <v>982750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1343</v>
      </c>
      <c r="F469" t="s"/>
      <c r="G469" t="s">
        <v>74</v>
      </c>
      <c r="H469" t="s">
        <v>75</v>
      </c>
      <c r="I469" t="s"/>
      <c r="J469" t="s">
        <v>76</v>
      </c>
      <c r="K469" t="n">
        <v>33.94</v>
      </c>
      <c r="L469" t="s">
        <v>77</v>
      </c>
      <c r="M469" t="s">
        <v>470</v>
      </c>
      <c r="N469" t="s">
        <v>225</v>
      </c>
      <c r="O469" t="s">
        <v>80</v>
      </c>
      <c r="P469" t="s">
        <v>1343</v>
      </c>
      <c r="Q469" t="s"/>
      <c r="R469" t="s">
        <v>81</v>
      </c>
      <c r="S469" t="s">
        <v>472</v>
      </c>
      <c r="T469" t="s">
        <v>83</v>
      </c>
      <c r="U469" t="s"/>
      <c r="V469" t="s">
        <v>84</v>
      </c>
      <c r="W469" t="s">
        <v>99</v>
      </c>
      <c r="X469" t="s"/>
      <c r="Y469" t="s">
        <v>86</v>
      </c>
      <c r="Z469">
        <f>HYPERLINK("https://38.76.27.249/savepage/tk_15422082437948601_sr_1793.html","info")</f>
        <v/>
      </c>
      <c r="AA469" t="s"/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>
        <v>89</v>
      </c>
      <c r="AM469" t="s"/>
      <c r="AN469" t="s">
        <v>88</v>
      </c>
      <c r="AO469" t="s">
        <v>90</v>
      </c>
      <c r="AP469" t="n">
        <v>280</v>
      </c>
      <c r="AQ469" t="s">
        <v>91</v>
      </c>
      <c r="AR469" t="s">
        <v>92</v>
      </c>
      <c r="AS469" t="s"/>
      <c r="AT469" t="s">
        <v>93</v>
      </c>
      <c r="AU469" t="s"/>
      <c r="AV469" t="s"/>
      <c r="AW469" t="s"/>
      <c r="AX469" t="s"/>
      <c r="AY469" t="s"/>
      <c r="AZ469" t="s"/>
      <c r="BA469" t="s"/>
      <c r="BB469" t="n">
        <v>4455194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1344</v>
      </c>
      <c r="F470" t="s"/>
      <c r="G470" t="s">
        <v>74</v>
      </c>
      <c r="H470" t="s">
        <v>75</v>
      </c>
      <c r="I470" t="s"/>
      <c r="J470" t="s">
        <v>76</v>
      </c>
      <c r="K470" t="n">
        <v>42.42</v>
      </c>
      <c r="L470" t="s">
        <v>77</v>
      </c>
      <c r="M470" t="s">
        <v>1345</v>
      </c>
      <c r="N470" t="s">
        <v>1346</v>
      </c>
      <c r="O470" t="s">
        <v>80</v>
      </c>
      <c r="P470" t="s">
        <v>1344</v>
      </c>
      <c r="Q470" t="s"/>
      <c r="R470" t="s">
        <v>81</v>
      </c>
      <c r="S470" t="s">
        <v>521</v>
      </c>
      <c r="T470" t="s">
        <v>83</v>
      </c>
      <c r="U470" t="s"/>
      <c r="V470" t="s">
        <v>84</v>
      </c>
      <c r="W470" t="s">
        <v>99</v>
      </c>
      <c r="X470" t="s"/>
      <c r="Y470" t="s">
        <v>86</v>
      </c>
      <c r="Z470">
        <f>HYPERLINK("https://38.76.27.249/savepage/tk_15422090550096211_sr_1793.html","info")</f>
        <v/>
      </c>
      <c r="AA470" t="s"/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>
        <v>89</v>
      </c>
      <c r="AM470" t="s"/>
      <c r="AN470" t="s">
        <v>88</v>
      </c>
      <c r="AO470" t="s">
        <v>90</v>
      </c>
      <c r="AP470" t="n">
        <v>428</v>
      </c>
      <c r="AQ470" t="s">
        <v>91</v>
      </c>
      <c r="AR470" t="s">
        <v>92</v>
      </c>
      <c r="AS470" t="s"/>
      <c r="AT470" t="s">
        <v>93</v>
      </c>
      <c r="AU470" t="s"/>
      <c r="AV470" t="s"/>
      <c r="AW470" t="s"/>
      <c r="AX470" t="s"/>
      <c r="AY470" t="s"/>
      <c r="AZ470" t="s"/>
      <c r="BA470" t="s"/>
      <c r="BB470" t="n">
        <v>4921432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1347</v>
      </c>
      <c r="F471" t="s"/>
      <c r="G471" t="s">
        <v>74</v>
      </c>
      <c r="H471" t="s">
        <v>75</v>
      </c>
      <c r="I471" t="s"/>
      <c r="J471" t="s">
        <v>76</v>
      </c>
      <c r="K471" t="n">
        <v>23.85</v>
      </c>
      <c r="L471" t="s">
        <v>77</v>
      </c>
      <c r="M471" t="s">
        <v>1348</v>
      </c>
      <c r="N471" t="s">
        <v>97</v>
      </c>
      <c r="O471" t="s">
        <v>80</v>
      </c>
      <c r="P471" t="s">
        <v>1347</v>
      </c>
      <c r="Q471" t="s"/>
      <c r="R471" t="s">
        <v>81</v>
      </c>
      <c r="S471" t="s">
        <v>154</v>
      </c>
      <c r="T471" t="s">
        <v>83</v>
      </c>
      <c r="U471" t="s"/>
      <c r="V471" t="s">
        <v>84</v>
      </c>
      <c r="W471" t="s">
        <v>85</v>
      </c>
      <c r="X471" t="s"/>
      <c r="Y471" t="s">
        <v>86</v>
      </c>
      <c r="Z471">
        <f>HYPERLINK("https://38.76.27.249/savepage/tk_15422084332818785_sr_1793.html","info")</f>
        <v/>
      </c>
      <c r="AA471" t="s"/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>
        <v>89</v>
      </c>
      <c r="AM471" t="s"/>
      <c r="AN471" t="s">
        <v>88</v>
      </c>
      <c r="AO471" t="s">
        <v>90</v>
      </c>
      <c r="AP471" t="n">
        <v>314</v>
      </c>
      <c r="AQ471" t="s">
        <v>91</v>
      </c>
      <c r="AR471" t="s">
        <v>92</v>
      </c>
      <c r="AS471" t="s"/>
      <c r="AT471" t="s">
        <v>93</v>
      </c>
      <c r="AU471" t="s"/>
      <c r="AV471" t="s"/>
      <c r="AW471" t="s"/>
      <c r="AX471" t="s"/>
      <c r="AY471" t="s"/>
      <c r="AZ471" t="s"/>
      <c r="BA471" t="s"/>
      <c r="BB471" t="n">
        <v>2551758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1349</v>
      </c>
      <c r="F472" t="s"/>
      <c r="G472" t="s">
        <v>74</v>
      </c>
      <c r="H472" t="s">
        <v>75</v>
      </c>
      <c r="I472" t="s"/>
      <c r="J472" t="s">
        <v>76</v>
      </c>
      <c r="K472" t="n">
        <v>26.51</v>
      </c>
      <c r="L472" t="s">
        <v>77</v>
      </c>
      <c r="M472" t="s">
        <v>109</v>
      </c>
      <c r="N472" t="s">
        <v>1350</v>
      </c>
      <c r="O472" t="s">
        <v>80</v>
      </c>
      <c r="P472" t="s">
        <v>1349</v>
      </c>
      <c r="Q472" t="s"/>
      <c r="R472" t="s">
        <v>81</v>
      </c>
      <c r="S472" t="s">
        <v>111</v>
      </c>
      <c r="T472" t="s">
        <v>83</v>
      </c>
      <c r="U472" t="s"/>
      <c r="V472" t="s">
        <v>84</v>
      </c>
      <c r="W472" t="s">
        <v>99</v>
      </c>
      <c r="X472" t="s"/>
      <c r="Y472" t="s">
        <v>86</v>
      </c>
      <c r="Z472">
        <f>HYPERLINK("https://38.76.27.249/savepage/tk_15422097836175694_sr_1793.html","info")</f>
        <v/>
      </c>
      <c r="AA472" t="s"/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>
        <v>89</v>
      </c>
      <c r="AM472" t="s"/>
      <c r="AN472" t="s">
        <v>88</v>
      </c>
      <c r="AO472" t="s">
        <v>90</v>
      </c>
      <c r="AP472" t="n">
        <v>561</v>
      </c>
      <c r="AQ472" t="s">
        <v>91</v>
      </c>
      <c r="AR472" t="s">
        <v>92</v>
      </c>
      <c r="AS472" t="s"/>
      <c r="AT472" t="s">
        <v>93</v>
      </c>
      <c r="AU472" t="s"/>
      <c r="AV472" t="s"/>
      <c r="AW472" t="s"/>
      <c r="AX472" t="s"/>
      <c r="AY472" t="s"/>
      <c r="AZ472" t="s"/>
      <c r="BA472" t="s"/>
      <c r="BB472" t="n">
        <v>5239485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1351</v>
      </c>
      <c r="F473" t="s"/>
      <c r="G473" t="s">
        <v>74</v>
      </c>
      <c r="H473" t="s">
        <v>75</v>
      </c>
      <c r="I473" t="s"/>
      <c r="J473" t="s">
        <v>76</v>
      </c>
      <c r="K473" t="n">
        <v>41.6</v>
      </c>
      <c r="L473" t="s">
        <v>77</v>
      </c>
      <c r="M473" t="s">
        <v>1352</v>
      </c>
      <c r="N473" t="s">
        <v>199</v>
      </c>
      <c r="O473" t="s">
        <v>80</v>
      </c>
      <c r="P473" t="s">
        <v>1351</v>
      </c>
      <c r="Q473" t="s"/>
      <c r="R473" t="s">
        <v>81</v>
      </c>
      <c r="S473" t="s">
        <v>1353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HYPERLINK("https://38.76.27.249/savepage/tk_15422096177632325_sr_1793.html","info")</f>
        <v/>
      </c>
      <c r="AA473" t="s"/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>
        <v>89</v>
      </c>
      <c r="AM473" t="s"/>
      <c r="AN473" t="s">
        <v>88</v>
      </c>
      <c r="AO473" t="s">
        <v>90</v>
      </c>
      <c r="AP473" t="n">
        <v>532</v>
      </c>
      <c r="AQ473" t="s">
        <v>91</v>
      </c>
      <c r="AR473" t="s">
        <v>92</v>
      </c>
      <c r="AS473" t="s"/>
      <c r="AT473" t="s">
        <v>93</v>
      </c>
      <c r="AU473" t="s"/>
      <c r="AV473" t="s"/>
      <c r="AW473" t="s"/>
      <c r="AX473" t="s"/>
      <c r="AY473" t="s"/>
      <c r="AZ473" t="s"/>
      <c r="BA473" t="s"/>
      <c r="BB473" t="n">
        <v>2678497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1354</v>
      </c>
      <c r="F474" t="s"/>
      <c r="G474" t="s">
        <v>74</v>
      </c>
      <c r="H474" t="s">
        <v>75</v>
      </c>
      <c r="I474" t="s"/>
      <c r="J474" t="s">
        <v>76</v>
      </c>
      <c r="K474" t="n">
        <v>53.25</v>
      </c>
      <c r="L474" t="s">
        <v>77</v>
      </c>
      <c r="M474" t="s">
        <v>1355</v>
      </c>
      <c r="N474" t="s">
        <v>646</v>
      </c>
      <c r="O474" t="s">
        <v>80</v>
      </c>
      <c r="P474" t="s">
        <v>1354</v>
      </c>
      <c r="Q474" t="s"/>
      <c r="R474" t="s">
        <v>81</v>
      </c>
      <c r="S474" t="s">
        <v>1356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HYPERLINK("https://38.76.27.249/savepage/tk_15422068343439143_sr_1793.html","info")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>
        <v>89</v>
      </c>
      <c r="AM474" t="s"/>
      <c r="AN474" t="s">
        <v>88</v>
      </c>
      <c r="AO474" t="s">
        <v>90</v>
      </c>
      <c r="AP474" t="n">
        <v>36</v>
      </c>
      <c r="AQ474" t="s">
        <v>91</v>
      </c>
      <c r="AR474" t="s">
        <v>92</v>
      </c>
      <c r="AS474" t="s"/>
      <c r="AT474" t="s">
        <v>93</v>
      </c>
      <c r="AU474" t="s"/>
      <c r="AV474" t="s"/>
      <c r="AW474" t="s"/>
      <c r="AX474" t="s"/>
      <c r="AY474" t="s"/>
      <c r="AZ474" t="s"/>
      <c r="BA474" t="s"/>
      <c r="BB474" t="n">
        <v>89361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1354</v>
      </c>
      <c r="F475" t="s"/>
      <c r="G475" t="s">
        <v>74</v>
      </c>
      <c r="H475" t="s">
        <v>75</v>
      </c>
      <c r="I475" t="s"/>
      <c r="J475" t="s">
        <v>76</v>
      </c>
      <c r="K475" t="n">
        <v>55.83</v>
      </c>
      <c r="L475" t="s">
        <v>77</v>
      </c>
      <c r="M475" t="s">
        <v>1357</v>
      </c>
      <c r="N475" t="s">
        <v>646</v>
      </c>
      <c r="O475" t="s">
        <v>80</v>
      </c>
      <c r="P475" t="s">
        <v>1354</v>
      </c>
      <c r="Q475" t="s"/>
      <c r="R475" t="s">
        <v>81</v>
      </c>
      <c r="S475" t="s">
        <v>1358</v>
      </c>
      <c r="T475" t="s">
        <v>83</v>
      </c>
      <c r="U475" t="s"/>
      <c r="V475" t="s">
        <v>84</v>
      </c>
      <c r="W475" t="s">
        <v>99</v>
      </c>
      <c r="X475" t="s"/>
      <c r="Y475" t="s">
        <v>86</v>
      </c>
      <c r="Z475">
        <f>HYPERLINK("https://38.76.27.249/savepage/tk_15422068343439143_sr_1793.html","info")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>
        <v>89</v>
      </c>
      <c r="AM475" t="s"/>
      <c r="AN475" t="s">
        <v>88</v>
      </c>
      <c r="AO475" t="s">
        <v>90</v>
      </c>
      <c r="AP475" t="n">
        <v>36</v>
      </c>
      <c r="AQ475" t="s">
        <v>91</v>
      </c>
      <c r="AR475" t="s">
        <v>92</v>
      </c>
      <c r="AS475" t="s"/>
      <c r="AT475" t="s">
        <v>93</v>
      </c>
      <c r="AU475" t="s"/>
      <c r="AV475" t="s"/>
      <c r="AW475" t="s"/>
      <c r="AX475" t="s"/>
      <c r="AY475" t="s"/>
      <c r="AZ475" t="s"/>
      <c r="BA475" t="s"/>
      <c r="BB475" t="n">
        <v>89361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1359</v>
      </c>
      <c r="F476" t="s"/>
      <c r="G476" t="s">
        <v>74</v>
      </c>
      <c r="H476" t="s">
        <v>75</v>
      </c>
      <c r="I476" t="s"/>
      <c r="J476" t="s">
        <v>76</v>
      </c>
      <c r="K476" t="n">
        <v>49.58</v>
      </c>
      <c r="L476" t="s">
        <v>77</v>
      </c>
      <c r="M476" t="s">
        <v>1360</v>
      </c>
      <c r="N476" t="s">
        <v>1361</v>
      </c>
      <c r="O476" t="s">
        <v>80</v>
      </c>
      <c r="P476" t="s">
        <v>1359</v>
      </c>
      <c r="Q476" t="s"/>
      <c r="R476" t="s">
        <v>81</v>
      </c>
      <c r="S476" t="s">
        <v>1362</v>
      </c>
      <c r="T476" t="s">
        <v>83</v>
      </c>
      <c r="U476" t="s"/>
      <c r="V476" t="s">
        <v>84</v>
      </c>
      <c r="W476" t="s">
        <v>99</v>
      </c>
      <c r="X476" t="s"/>
      <c r="Y476" t="s">
        <v>86</v>
      </c>
      <c r="Z476">
        <f>HYPERLINK("https://38.76.27.249/savepage/tk_15422093061177905_sr_1793.html","info")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>
        <v>89</v>
      </c>
      <c r="AM476" t="s"/>
      <c r="AN476" t="s">
        <v>88</v>
      </c>
      <c r="AO476" t="s">
        <v>90</v>
      </c>
      <c r="AP476" t="n">
        <v>478</v>
      </c>
      <c r="AQ476" t="s">
        <v>91</v>
      </c>
      <c r="AR476" t="s">
        <v>92</v>
      </c>
      <c r="AS476" t="s"/>
      <c r="AT476" t="s">
        <v>93</v>
      </c>
      <c r="AU476" t="s"/>
      <c r="AV476" t="s"/>
      <c r="AW476" t="s"/>
      <c r="AX476" t="s"/>
      <c r="AY476" t="s"/>
      <c r="AZ476" t="s"/>
      <c r="BA476" t="s"/>
      <c r="BB476" t="n">
        <v>2159597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1359</v>
      </c>
      <c r="F477" t="s"/>
      <c r="G477" t="s">
        <v>74</v>
      </c>
      <c r="H477" t="s">
        <v>75</v>
      </c>
      <c r="I477" t="s"/>
      <c r="J477" t="s">
        <v>76</v>
      </c>
      <c r="K477" t="n">
        <v>50.58</v>
      </c>
      <c r="L477" t="s">
        <v>77</v>
      </c>
      <c r="M477" t="s">
        <v>321</v>
      </c>
      <c r="N477" t="s">
        <v>1361</v>
      </c>
      <c r="O477" t="s">
        <v>80</v>
      </c>
      <c r="P477" t="s">
        <v>1359</v>
      </c>
      <c r="Q477" t="s"/>
      <c r="R477" t="s">
        <v>81</v>
      </c>
      <c r="S477" t="s">
        <v>1363</v>
      </c>
      <c r="T477" t="s">
        <v>83</v>
      </c>
      <c r="U477" t="s"/>
      <c r="V477" t="s">
        <v>84</v>
      </c>
      <c r="W477" t="s">
        <v>99</v>
      </c>
      <c r="X477" t="s"/>
      <c r="Y477" t="s">
        <v>86</v>
      </c>
      <c r="Z477">
        <f>HYPERLINK("https://38.76.27.249/savepage/tk_15422093061177905_sr_1793.html","info")</f>
        <v/>
      </c>
      <c r="AA477" t="s"/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>
        <v>89</v>
      </c>
      <c r="AM477" t="s"/>
      <c r="AN477" t="s">
        <v>88</v>
      </c>
      <c r="AO477" t="s">
        <v>90</v>
      </c>
      <c r="AP477" t="n">
        <v>478</v>
      </c>
      <c r="AQ477" t="s">
        <v>91</v>
      </c>
      <c r="AR477" t="s">
        <v>71</v>
      </c>
      <c r="AS477" t="s"/>
      <c r="AT477" t="s">
        <v>93</v>
      </c>
      <c r="AU477" t="s"/>
      <c r="AV477" t="s"/>
      <c r="AW477" t="s"/>
      <c r="AX477" t="s"/>
      <c r="AY477" t="s"/>
      <c r="AZ477" t="s"/>
      <c r="BA477" t="s"/>
      <c r="BB477" t="n">
        <v>2159597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1364</v>
      </c>
      <c r="F478" t="s"/>
      <c r="G478" t="s">
        <v>74</v>
      </c>
      <c r="H478" t="s">
        <v>75</v>
      </c>
      <c r="I478" t="s"/>
      <c r="J478" t="s">
        <v>76</v>
      </c>
      <c r="K478" t="n">
        <v>23.86</v>
      </c>
      <c r="L478" t="s">
        <v>77</v>
      </c>
      <c r="M478" t="s">
        <v>1348</v>
      </c>
      <c r="N478" t="s">
        <v>297</v>
      </c>
      <c r="O478" t="s">
        <v>80</v>
      </c>
      <c r="P478" t="s">
        <v>1364</v>
      </c>
      <c r="Q478" t="s"/>
      <c r="R478" t="s">
        <v>477</v>
      </c>
      <c r="S478" t="s">
        <v>753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HYPERLINK("https://38.76.27.249/savepage/tk_15422071900281277_sr_1793.html","info")</f>
        <v/>
      </c>
      <c r="AA478" t="s"/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>
        <v>89</v>
      </c>
      <c r="AM478" t="s"/>
      <c r="AN478" t="s">
        <v>133</v>
      </c>
      <c r="AO478" t="s">
        <v>1365</v>
      </c>
      <c r="AP478" t="n">
        <v>92</v>
      </c>
      <c r="AQ478" t="s">
        <v>91</v>
      </c>
      <c r="AR478" t="s">
        <v>71</v>
      </c>
      <c r="AS478" t="s"/>
      <c r="AT478" t="s">
        <v>93</v>
      </c>
      <c r="AU478" t="s"/>
      <c r="AV478" t="s"/>
      <c r="AW478" t="s"/>
      <c r="AX478" t="s"/>
      <c r="AY478" t="s"/>
      <c r="AZ478" t="s"/>
      <c r="BA478" t="s"/>
      <c r="BB478" t="n">
        <v>96331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1364</v>
      </c>
      <c r="F479" t="s"/>
      <c r="G479" t="s">
        <v>74</v>
      </c>
      <c r="H479" t="s">
        <v>75</v>
      </c>
      <c r="I479" t="s"/>
      <c r="J479" t="s">
        <v>76</v>
      </c>
      <c r="K479" t="n">
        <v>28.62</v>
      </c>
      <c r="L479" t="s">
        <v>77</v>
      </c>
      <c r="M479" t="s">
        <v>483</v>
      </c>
      <c r="N479" t="s">
        <v>297</v>
      </c>
      <c r="O479" t="s">
        <v>80</v>
      </c>
      <c r="P479" t="s">
        <v>1364</v>
      </c>
      <c r="Q479" t="s"/>
      <c r="R479" t="s">
        <v>477</v>
      </c>
      <c r="S479" t="s">
        <v>484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HYPERLINK("https://38.76.27.249/savepage/tk_15422071900281277_sr_1793.html","info")</f>
        <v/>
      </c>
      <c r="AA479" t="s"/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>
        <v>89</v>
      </c>
      <c r="AM479" t="s"/>
      <c r="AN479" t="s">
        <v>133</v>
      </c>
      <c r="AO479" t="s">
        <v>215</v>
      </c>
      <c r="AP479" t="n">
        <v>92</v>
      </c>
      <c r="AQ479" t="s">
        <v>91</v>
      </c>
      <c r="AR479" t="s">
        <v>92</v>
      </c>
      <c r="AS479" t="s"/>
      <c r="AT479" t="s">
        <v>93</v>
      </c>
      <c r="AU479" t="s"/>
      <c r="AV479" t="s"/>
      <c r="AW479" t="s"/>
      <c r="AX479" t="s"/>
      <c r="AY479" t="s"/>
      <c r="AZ479" t="s"/>
      <c r="BA479" t="s"/>
      <c r="BB479" t="n">
        <v>96331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1366</v>
      </c>
      <c r="F480" t="s"/>
      <c r="G480" t="s">
        <v>74</v>
      </c>
      <c r="H480" t="s">
        <v>75</v>
      </c>
      <c r="I480" t="s"/>
      <c r="J480" t="s">
        <v>76</v>
      </c>
      <c r="K480" t="n">
        <v>25.31</v>
      </c>
      <c r="L480" t="s">
        <v>77</v>
      </c>
      <c r="M480" t="s">
        <v>78</v>
      </c>
      <c r="N480" t="s">
        <v>451</v>
      </c>
      <c r="O480" t="s">
        <v>80</v>
      </c>
      <c r="P480" t="s">
        <v>1366</v>
      </c>
      <c r="Q480" t="s"/>
      <c r="R480" t="s">
        <v>81</v>
      </c>
      <c r="S480" t="s">
        <v>1367</v>
      </c>
      <c r="T480" t="s">
        <v>83</v>
      </c>
      <c r="U480" t="s"/>
      <c r="V480" t="s">
        <v>84</v>
      </c>
      <c r="W480" t="s">
        <v>99</v>
      </c>
      <c r="X480" t="s"/>
      <c r="Y480" t="s">
        <v>86</v>
      </c>
      <c r="Z480">
        <f>HYPERLINK("https://38.76.27.249/savepage/tk_1542207761098845_sr_1793.html","info")</f>
        <v/>
      </c>
      <c r="AA480" t="s"/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>
        <v>89</v>
      </c>
      <c r="AM480" t="s"/>
      <c r="AN480" t="s">
        <v>88</v>
      </c>
      <c r="AO480" t="s">
        <v>90</v>
      </c>
      <c r="AP480" t="n">
        <v>194</v>
      </c>
      <c r="AQ480" t="s">
        <v>91</v>
      </c>
      <c r="AR480" t="s">
        <v>92</v>
      </c>
      <c r="AS480" t="s"/>
      <c r="AT480" t="s">
        <v>93</v>
      </c>
      <c r="AU480" t="s"/>
      <c r="AV480" t="s"/>
      <c r="AW480" t="s"/>
      <c r="AX480" t="s"/>
      <c r="AY480" t="s"/>
      <c r="AZ480" t="s"/>
      <c r="BA480" t="s"/>
      <c r="BB480" t="n">
        <v>5835921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1368</v>
      </c>
      <c r="F481" t="s"/>
      <c r="G481" t="s">
        <v>74</v>
      </c>
      <c r="H481" t="s">
        <v>75</v>
      </c>
      <c r="I481" t="s"/>
      <c r="J481" t="s">
        <v>76</v>
      </c>
      <c r="K481" t="n">
        <v>137.86</v>
      </c>
      <c r="L481" t="s">
        <v>77</v>
      </c>
      <c r="M481" t="s">
        <v>1369</v>
      </c>
      <c r="N481" t="s">
        <v>131</v>
      </c>
      <c r="O481" t="s">
        <v>80</v>
      </c>
      <c r="P481" t="s">
        <v>1368</v>
      </c>
      <c r="Q481" t="s"/>
      <c r="R481" t="s">
        <v>81</v>
      </c>
      <c r="S481" t="s">
        <v>1370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HYPERLINK("https://38.76.27.249/savepage/tk_15422066870673418_sr_1793.html","info")</f>
        <v/>
      </c>
      <c r="AA481" t="s"/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>
        <v>89</v>
      </c>
      <c r="AM481" t="s"/>
      <c r="AN481" t="s">
        <v>133</v>
      </c>
      <c r="AO481" t="s">
        <v>1371</v>
      </c>
      <c r="AP481" t="n">
        <v>10</v>
      </c>
      <c r="AQ481" t="s">
        <v>91</v>
      </c>
      <c r="AR481" t="s">
        <v>71</v>
      </c>
      <c r="AS481" t="s"/>
      <c r="AT481" t="s">
        <v>93</v>
      </c>
      <c r="AU481" t="s"/>
      <c r="AV481" t="s"/>
      <c r="AW481" t="s"/>
      <c r="AX481" t="s"/>
      <c r="AY481" t="s"/>
      <c r="AZ481" t="s"/>
      <c r="BA481" t="s"/>
      <c r="BB481" t="n">
        <v>5495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1368</v>
      </c>
      <c r="F482" t="s"/>
      <c r="G482" t="s">
        <v>74</v>
      </c>
      <c r="H482" t="s">
        <v>75</v>
      </c>
      <c r="I482" t="s"/>
      <c r="J482" t="s">
        <v>76</v>
      </c>
      <c r="K482" t="n">
        <v>137.86</v>
      </c>
      <c r="L482" t="s">
        <v>77</v>
      </c>
      <c r="M482" t="s">
        <v>1369</v>
      </c>
      <c r="N482" t="s">
        <v>131</v>
      </c>
      <c r="O482" t="s">
        <v>80</v>
      </c>
      <c r="P482" t="s">
        <v>1368</v>
      </c>
      <c r="Q482" t="s"/>
      <c r="R482" t="s">
        <v>81</v>
      </c>
      <c r="S482" t="s">
        <v>1370</v>
      </c>
      <c r="T482" t="s">
        <v>83</v>
      </c>
      <c r="U482" t="s"/>
      <c r="V482" t="s">
        <v>84</v>
      </c>
      <c r="W482" t="s">
        <v>85</v>
      </c>
      <c r="X482" t="s"/>
      <c r="Y482" t="s">
        <v>86</v>
      </c>
      <c r="Z482">
        <f>HYPERLINK("https://38.76.27.249/savepage/tk_15422066870673418_sr_1793.html","info")</f>
        <v/>
      </c>
      <c r="AA482" t="s"/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>
        <v>89</v>
      </c>
      <c r="AM482" t="s"/>
      <c r="AN482" t="s">
        <v>133</v>
      </c>
      <c r="AO482" t="s">
        <v>1372</v>
      </c>
      <c r="AP482" t="n">
        <v>10</v>
      </c>
      <c r="AQ482" t="s">
        <v>91</v>
      </c>
      <c r="AR482" t="s">
        <v>92</v>
      </c>
      <c r="AS482" t="s"/>
      <c r="AT482" t="s">
        <v>93</v>
      </c>
      <c r="AU482" t="s"/>
      <c r="AV482" t="s"/>
      <c r="AW482" t="s"/>
      <c r="AX482" t="s"/>
      <c r="AY482" t="s"/>
      <c r="AZ482" t="s"/>
      <c r="BA482" t="s"/>
      <c r="BB482" t="n">
        <v>5495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1368</v>
      </c>
      <c r="F483" t="s"/>
      <c r="G483" t="s">
        <v>74</v>
      </c>
      <c r="H483" t="s">
        <v>75</v>
      </c>
      <c r="I483" t="s"/>
      <c r="J483" t="s">
        <v>76</v>
      </c>
      <c r="K483" t="n">
        <v>149.08</v>
      </c>
      <c r="L483" t="s">
        <v>77</v>
      </c>
      <c r="M483" t="s">
        <v>1373</v>
      </c>
      <c r="N483" t="s">
        <v>131</v>
      </c>
      <c r="O483" t="s">
        <v>80</v>
      </c>
      <c r="P483" t="s">
        <v>1368</v>
      </c>
      <c r="Q483" t="s"/>
      <c r="R483" t="s">
        <v>81</v>
      </c>
      <c r="S483" t="s">
        <v>1374</v>
      </c>
      <c r="T483" t="s">
        <v>83</v>
      </c>
      <c r="U483" t="s"/>
      <c r="V483" t="s">
        <v>84</v>
      </c>
      <c r="W483" t="s">
        <v>99</v>
      </c>
      <c r="X483" t="s"/>
      <c r="Y483" t="s">
        <v>86</v>
      </c>
      <c r="Z483">
        <f>HYPERLINK("https://38.76.27.249/savepage/tk_15422066870673418_sr_1793.html","info")</f>
        <v/>
      </c>
      <c r="AA483" t="s"/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>
        <v>89</v>
      </c>
      <c r="AM483" t="s"/>
      <c r="AN483" t="s">
        <v>133</v>
      </c>
      <c r="AO483" t="s">
        <v>215</v>
      </c>
      <c r="AP483" t="n">
        <v>10</v>
      </c>
      <c r="AQ483" t="s">
        <v>91</v>
      </c>
      <c r="AR483" t="s">
        <v>92</v>
      </c>
      <c r="AS483" t="s"/>
      <c r="AT483" t="s">
        <v>93</v>
      </c>
      <c r="AU483" t="s"/>
      <c r="AV483" t="s"/>
      <c r="AW483" t="s"/>
      <c r="AX483" t="s"/>
      <c r="AY483" t="s"/>
      <c r="AZ483" t="s"/>
      <c r="BA483" t="s"/>
      <c r="BB483" t="n">
        <v>5495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1368</v>
      </c>
      <c r="F484" t="s"/>
      <c r="G484" t="s">
        <v>74</v>
      </c>
      <c r="H484" t="s">
        <v>75</v>
      </c>
      <c r="I484" t="s"/>
      <c r="J484" t="s">
        <v>76</v>
      </c>
      <c r="K484" t="n">
        <v>149.7</v>
      </c>
      <c r="L484" t="s">
        <v>77</v>
      </c>
      <c r="M484" t="s">
        <v>1375</v>
      </c>
      <c r="N484" t="s">
        <v>131</v>
      </c>
      <c r="O484" t="s">
        <v>80</v>
      </c>
      <c r="P484" t="s">
        <v>1368</v>
      </c>
      <c r="Q484" t="s"/>
      <c r="R484" t="s">
        <v>81</v>
      </c>
      <c r="S484" t="s">
        <v>1376</v>
      </c>
      <c r="T484" t="s">
        <v>83</v>
      </c>
      <c r="U484" t="s"/>
      <c r="V484" t="s">
        <v>84</v>
      </c>
      <c r="W484" t="s">
        <v>99</v>
      </c>
      <c r="X484" t="s"/>
      <c r="Y484" t="s">
        <v>86</v>
      </c>
      <c r="Z484">
        <f>HYPERLINK("https://38.76.27.249/savepage/tk_15422066870673418_sr_1793.html","info")</f>
        <v/>
      </c>
      <c r="AA484" t="s"/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>
        <v>89</v>
      </c>
      <c r="AM484" t="s"/>
      <c r="AN484" t="s">
        <v>133</v>
      </c>
      <c r="AO484" t="s">
        <v>324</v>
      </c>
      <c r="AP484" t="n">
        <v>10</v>
      </c>
      <c r="AQ484" t="s">
        <v>91</v>
      </c>
      <c r="AR484" t="s">
        <v>71</v>
      </c>
      <c r="AS484" t="s"/>
      <c r="AT484" t="s">
        <v>93</v>
      </c>
      <c r="AU484" t="s"/>
      <c r="AV484" t="s"/>
      <c r="AW484" t="s"/>
      <c r="AX484" t="s"/>
      <c r="AY484" t="s"/>
      <c r="AZ484" t="s"/>
      <c r="BA484" t="s"/>
      <c r="BB484" t="n">
        <v>5495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1377</v>
      </c>
      <c r="F485" t="s"/>
      <c r="G485" t="s">
        <v>74</v>
      </c>
      <c r="H485" t="s">
        <v>75</v>
      </c>
      <c r="I485" t="s"/>
      <c r="J485" t="s">
        <v>76</v>
      </c>
      <c r="K485" t="n">
        <v>28.39</v>
      </c>
      <c r="L485" t="s">
        <v>77</v>
      </c>
      <c r="M485" t="s">
        <v>1378</v>
      </c>
      <c r="N485" t="s">
        <v>1379</v>
      </c>
      <c r="O485" t="s">
        <v>80</v>
      </c>
      <c r="P485" t="s">
        <v>1377</v>
      </c>
      <c r="Q485" t="s"/>
      <c r="R485" t="s">
        <v>81</v>
      </c>
      <c r="S485" t="s">
        <v>1380</v>
      </c>
      <c r="T485" t="s">
        <v>83</v>
      </c>
      <c r="U485" t="s"/>
      <c r="V485" t="s">
        <v>84</v>
      </c>
      <c r="W485" t="s">
        <v>99</v>
      </c>
      <c r="X485" t="s"/>
      <c r="Y485" t="s">
        <v>86</v>
      </c>
      <c r="Z485">
        <f>HYPERLINK("https://38.76.27.249/savepage/tk_1542208036414185_sr_1793.html","info")</f>
        <v/>
      </c>
      <c r="AA485" t="s"/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>
        <v>89</v>
      </c>
      <c r="AM485" t="s"/>
      <c r="AN485" t="s">
        <v>88</v>
      </c>
      <c r="AO485" t="s">
        <v>90</v>
      </c>
      <c r="AP485" t="n">
        <v>242</v>
      </c>
      <c r="AQ485" t="s">
        <v>91</v>
      </c>
      <c r="AR485" t="s">
        <v>92</v>
      </c>
      <c r="AS485" t="s"/>
      <c r="AT485" t="s">
        <v>93</v>
      </c>
      <c r="AU485" t="s"/>
      <c r="AV485" t="s"/>
      <c r="AW485" t="s"/>
      <c r="AX485" t="s"/>
      <c r="AY485" t="s"/>
      <c r="AZ485" t="s"/>
      <c r="BA485" t="s"/>
      <c r="BB485" t="n">
        <v>5041347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1381</v>
      </c>
      <c r="F486" t="s"/>
      <c r="G486" t="s">
        <v>74</v>
      </c>
      <c r="H486" t="s">
        <v>75</v>
      </c>
      <c r="I486" t="s"/>
      <c r="J486" t="s">
        <v>76</v>
      </c>
      <c r="K486" t="n">
        <v>22.63</v>
      </c>
      <c r="L486" t="s">
        <v>77</v>
      </c>
      <c r="M486" t="s">
        <v>880</v>
      </c>
      <c r="N486" t="s">
        <v>1382</v>
      </c>
      <c r="O486" t="s">
        <v>80</v>
      </c>
      <c r="P486" t="s">
        <v>1381</v>
      </c>
      <c r="Q486" t="s"/>
      <c r="R486" t="s">
        <v>81</v>
      </c>
      <c r="S486" t="s">
        <v>881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HYPERLINK("https://38.76.27.249/savepage/tk_15422084032238994_sr_1793.html","info")</f>
        <v/>
      </c>
      <c r="AA486" t="s"/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>
        <v>89</v>
      </c>
      <c r="AM486" t="s"/>
      <c r="AN486" t="s">
        <v>88</v>
      </c>
      <c r="AO486" t="s">
        <v>90</v>
      </c>
      <c r="AP486" t="n">
        <v>309</v>
      </c>
      <c r="AQ486" t="s">
        <v>91</v>
      </c>
      <c r="AR486" t="s">
        <v>71</v>
      </c>
      <c r="AS486" t="s"/>
      <c r="AT486" t="s">
        <v>93</v>
      </c>
      <c r="AU486" t="s"/>
      <c r="AV486" t="s"/>
      <c r="AW486" t="s"/>
      <c r="AX486" t="s"/>
      <c r="AY486" t="s"/>
      <c r="AZ486" t="s"/>
      <c r="BA486" t="s"/>
      <c r="BB486" t="n">
        <v>109686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1381</v>
      </c>
      <c r="F487" t="s"/>
      <c r="G487" t="s">
        <v>74</v>
      </c>
      <c r="H487" t="s">
        <v>75</v>
      </c>
      <c r="I487" t="s"/>
      <c r="J487" t="s">
        <v>76</v>
      </c>
      <c r="K487" t="n">
        <v>23.32</v>
      </c>
      <c r="L487" t="s">
        <v>77</v>
      </c>
      <c r="M487" t="s">
        <v>156</v>
      </c>
      <c r="N487" t="s">
        <v>1382</v>
      </c>
      <c r="O487" t="s">
        <v>80</v>
      </c>
      <c r="P487" t="s">
        <v>1381</v>
      </c>
      <c r="Q487" t="s"/>
      <c r="R487" t="s">
        <v>81</v>
      </c>
      <c r="S487" t="s">
        <v>1383</v>
      </c>
      <c r="T487" t="s">
        <v>83</v>
      </c>
      <c r="U487" t="s"/>
      <c r="V487" t="s">
        <v>84</v>
      </c>
      <c r="W487" t="s">
        <v>85</v>
      </c>
      <c r="X487" t="s"/>
      <c r="Y487" t="s">
        <v>86</v>
      </c>
      <c r="Z487">
        <f>HYPERLINK("https://38.76.27.249/savepage/tk_15422084032238994_sr_1793.html","info")</f>
        <v/>
      </c>
      <c r="AA487" t="s"/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>
        <v>89</v>
      </c>
      <c r="AM487" t="s"/>
      <c r="AN487" t="s">
        <v>88</v>
      </c>
      <c r="AO487" t="s">
        <v>90</v>
      </c>
      <c r="AP487" t="n">
        <v>309</v>
      </c>
      <c r="AQ487" t="s">
        <v>91</v>
      </c>
      <c r="AR487" t="s">
        <v>92</v>
      </c>
      <c r="AS487" t="s"/>
      <c r="AT487" t="s">
        <v>93</v>
      </c>
      <c r="AU487" t="s"/>
      <c r="AV487" t="s"/>
      <c r="AW487" t="s"/>
      <c r="AX487" t="s"/>
      <c r="AY487" t="s"/>
      <c r="AZ487" t="s"/>
      <c r="BA487" t="s"/>
      <c r="BB487" t="n">
        <v>109686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1384</v>
      </c>
      <c r="F488" t="s"/>
      <c r="G488" t="s">
        <v>74</v>
      </c>
      <c r="H488" t="s">
        <v>75</v>
      </c>
      <c r="I488" t="s"/>
      <c r="J488" t="s">
        <v>76</v>
      </c>
      <c r="K488" t="n">
        <v>31.81</v>
      </c>
      <c r="L488" t="s">
        <v>77</v>
      </c>
      <c r="M488" t="s">
        <v>1385</v>
      </c>
      <c r="N488" t="s">
        <v>1386</v>
      </c>
      <c r="O488" t="s">
        <v>80</v>
      </c>
      <c r="P488" t="s">
        <v>1384</v>
      </c>
      <c r="Q488" t="s"/>
      <c r="R488" t="s">
        <v>81</v>
      </c>
      <c r="S488" t="s">
        <v>172</v>
      </c>
      <c r="T488" t="s">
        <v>83</v>
      </c>
      <c r="U488" t="s"/>
      <c r="V488" t="s">
        <v>84</v>
      </c>
      <c r="W488" t="s">
        <v>99</v>
      </c>
      <c r="X488" t="s"/>
      <c r="Y488" t="s">
        <v>86</v>
      </c>
      <c r="Z488">
        <f>HYPERLINK("https://38.76.27.249/savepage/tk_1542206969969701_sr_1793.html","info")</f>
        <v/>
      </c>
      <c r="AA488" t="s"/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>
        <v>89</v>
      </c>
      <c r="AM488" t="s"/>
      <c r="AN488" t="s">
        <v>133</v>
      </c>
      <c r="AO488" t="s">
        <v>277</v>
      </c>
      <c r="AP488" t="n">
        <v>56</v>
      </c>
      <c r="AQ488" t="s">
        <v>91</v>
      </c>
      <c r="AR488" t="s">
        <v>71</v>
      </c>
      <c r="AS488" t="s"/>
      <c r="AT488" t="s">
        <v>93</v>
      </c>
      <c r="AU488" t="s"/>
      <c r="AV488" t="s"/>
      <c r="AW488" t="s"/>
      <c r="AX488" t="s"/>
      <c r="AY488" t="s"/>
      <c r="AZ488" t="s"/>
      <c r="BA488" t="s"/>
      <c r="BB488" t="n">
        <v>81548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1384</v>
      </c>
      <c r="F489" t="s"/>
      <c r="G489" t="s">
        <v>74</v>
      </c>
      <c r="H489" t="s">
        <v>75</v>
      </c>
      <c r="I489" t="s"/>
      <c r="J489" t="s">
        <v>76</v>
      </c>
      <c r="K489" t="n">
        <v>48.77</v>
      </c>
      <c r="L489" t="s">
        <v>77</v>
      </c>
      <c r="M489" t="s">
        <v>1147</v>
      </c>
      <c r="N489" t="s">
        <v>1386</v>
      </c>
      <c r="O489" t="s">
        <v>80</v>
      </c>
      <c r="P489" t="s">
        <v>1384</v>
      </c>
      <c r="Q489" t="s"/>
      <c r="R489" t="s">
        <v>81</v>
      </c>
      <c r="S489" t="s">
        <v>1149</v>
      </c>
      <c r="T489" t="s">
        <v>83</v>
      </c>
      <c r="U489" t="s"/>
      <c r="V489" t="s">
        <v>84</v>
      </c>
      <c r="W489" t="s">
        <v>99</v>
      </c>
      <c r="X489" t="s"/>
      <c r="Y489" t="s">
        <v>86</v>
      </c>
      <c r="Z489">
        <f>HYPERLINK("https://38.76.27.249/savepage/tk_1542206969969701_sr_1793.html","info")</f>
        <v/>
      </c>
      <c r="AA489" t="s"/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>
        <v>89</v>
      </c>
      <c r="AM489" t="s"/>
      <c r="AN489" t="s">
        <v>88</v>
      </c>
      <c r="AO489" t="s">
        <v>90</v>
      </c>
      <c r="AP489" t="n">
        <v>56</v>
      </c>
      <c r="AQ489" t="s">
        <v>91</v>
      </c>
      <c r="AR489" t="s">
        <v>92</v>
      </c>
      <c r="AS489" t="s"/>
      <c r="AT489" t="s">
        <v>93</v>
      </c>
      <c r="AU489" t="s"/>
      <c r="AV489" t="s"/>
      <c r="AW489" t="s"/>
      <c r="AX489" t="s"/>
      <c r="AY489" t="s"/>
      <c r="AZ489" t="s"/>
      <c r="BA489" t="s"/>
      <c r="BB489" t="n">
        <v>81548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1387</v>
      </c>
      <c r="F490" t="s"/>
      <c r="G490" t="s">
        <v>74</v>
      </c>
      <c r="H490" t="s">
        <v>75</v>
      </c>
      <c r="I490" t="s"/>
      <c r="J490" t="s">
        <v>76</v>
      </c>
      <c r="K490" t="n">
        <v>42.45</v>
      </c>
      <c r="L490" t="s">
        <v>77</v>
      </c>
      <c r="M490" t="s">
        <v>519</v>
      </c>
      <c r="N490" t="s">
        <v>120</v>
      </c>
      <c r="O490" t="s">
        <v>80</v>
      </c>
      <c r="P490" t="s">
        <v>1387</v>
      </c>
      <c r="Q490" t="s"/>
      <c r="R490" t="s">
        <v>81</v>
      </c>
      <c r="S490" t="s">
        <v>1388</v>
      </c>
      <c r="T490" t="s">
        <v>83</v>
      </c>
      <c r="U490" t="s"/>
      <c r="V490" t="s">
        <v>84</v>
      </c>
      <c r="W490" t="s">
        <v>99</v>
      </c>
      <c r="X490" t="s"/>
      <c r="Y490" t="s">
        <v>86</v>
      </c>
      <c r="Z490">
        <f>HYPERLINK("https://38.76.27.249/savepage/tk_15422096244404821_sr_1793.html","info")</f>
        <v/>
      </c>
      <c r="AA490" t="s"/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>
        <v>89</v>
      </c>
      <c r="AM490" t="s"/>
      <c r="AN490" t="s">
        <v>88</v>
      </c>
      <c r="AO490" t="s">
        <v>90</v>
      </c>
      <c r="AP490" t="n">
        <v>533</v>
      </c>
      <c r="AQ490" t="s">
        <v>91</v>
      </c>
      <c r="AR490" t="s">
        <v>92</v>
      </c>
      <c r="AS490" t="s"/>
      <c r="AT490" t="s">
        <v>93</v>
      </c>
      <c r="AU490" t="s"/>
      <c r="AV490" t="s"/>
      <c r="AW490" t="s"/>
      <c r="AX490" t="s"/>
      <c r="AY490" t="s"/>
      <c r="AZ490" t="s"/>
      <c r="BA490" t="s"/>
      <c r="BB490" t="n">
        <v>5041471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94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1389</v>
      </c>
      <c r="F491" t="s"/>
      <c r="G491" t="s">
        <v>74</v>
      </c>
      <c r="H491" t="s">
        <v>75</v>
      </c>
      <c r="I491" t="s"/>
      <c r="J491" t="s">
        <v>76</v>
      </c>
      <c r="K491" t="n">
        <v>29.59</v>
      </c>
      <c r="L491" t="s">
        <v>77</v>
      </c>
      <c r="M491" t="s">
        <v>819</v>
      </c>
      <c r="N491" t="s">
        <v>97</v>
      </c>
      <c r="O491" t="s">
        <v>80</v>
      </c>
      <c r="P491" t="s">
        <v>1389</v>
      </c>
      <c r="Q491" t="s"/>
      <c r="R491" t="s">
        <v>81</v>
      </c>
      <c r="S491" t="s">
        <v>820</v>
      </c>
      <c r="T491" t="s">
        <v>83</v>
      </c>
      <c r="U491" t="s"/>
      <c r="V491" t="s">
        <v>84</v>
      </c>
      <c r="W491" t="s">
        <v>85</v>
      </c>
      <c r="X491" t="s"/>
      <c r="Y491" t="s">
        <v>86</v>
      </c>
      <c r="Z491">
        <f>HYPERLINK("https://38.76.27.249/savepage/tk_15422078901696973_sr_1793.html","info")</f>
        <v/>
      </c>
      <c r="AA491" t="s"/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>
        <v>89</v>
      </c>
      <c r="AM491" t="s"/>
      <c r="AN491" t="s">
        <v>88</v>
      </c>
      <c r="AO491" t="s">
        <v>90</v>
      </c>
      <c r="AP491" t="n">
        <v>216</v>
      </c>
      <c r="AQ491" t="s">
        <v>91</v>
      </c>
      <c r="AR491" t="s">
        <v>92</v>
      </c>
      <c r="AS491" t="s"/>
      <c r="AT491" t="s">
        <v>93</v>
      </c>
      <c r="AU491" t="s"/>
      <c r="AV491" t="s"/>
      <c r="AW491" t="s"/>
      <c r="AX491" t="s"/>
      <c r="AY491" t="s"/>
      <c r="AZ491" t="s"/>
      <c r="BA491" t="s"/>
      <c r="BB491" t="n">
        <v>3196839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94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584</v>
      </c>
      <c r="F492" t="s"/>
      <c r="G492" t="s">
        <v>74</v>
      </c>
      <c r="H492" t="s">
        <v>75</v>
      </c>
      <c r="I492" t="s"/>
      <c r="J492" t="s">
        <v>76</v>
      </c>
      <c r="K492" t="n">
        <v>42.32</v>
      </c>
      <c r="L492" t="s">
        <v>77</v>
      </c>
      <c r="M492" t="s">
        <v>585</v>
      </c>
      <c r="N492" t="s">
        <v>97</v>
      </c>
      <c r="O492" t="s">
        <v>80</v>
      </c>
      <c r="P492" t="s">
        <v>584</v>
      </c>
      <c r="Q492" t="s"/>
      <c r="R492" t="s">
        <v>81</v>
      </c>
      <c r="S492" t="s">
        <v>586</v>
      </c>
      <c r="T492" t="s">
        <v>83</v>
      </c>
      <c r="U492" t="s"/>
      <c r="V492" t="s">
        <v>84</v>
      </c>
      <c r="W492" t="s">
        <v>99</v>
      </c>
      <c r="X492" t="s"/>
      <c r="Y492" t="s">
        <v>86</v>
      </c>
      <c r="Z492">
        <f>HYPERLINK("https://38.76.27.249/savepage/tk_15422091233579724_sr_1793.html","info")</f>
        <v/>
      </c>
      <c r="AA492" t="s"/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>
        <v>89</v>
      </c>
      <c r="AM492" t="s"/>
      <c r="AN492" t="s">
        <v>88</v>
      </c>
      <c r="AO492" t="s">
        <v>90</v>
      </c>
      <c r="AP492" t="n">
        <v>442</v>
      </c>
      <c r="AQ492" t="s">
        <v>91</v>
      </c>
      <c r="AR492" t="s">
        <v>92</v>
      </c>
      <c r="AS492" t="s"/>
      <c r="AT492" t="s">
        <v>93</v>
      </c>
      <c r="AU492" t="s"/>
      <c r="AV492" t="s"/>
      <c r="AW492" t="s"/>
      <c r="AX492" t="s"/>
      <c r="AY492" t="s"/>
      <c r="AZ492" t="s"/>
      <c r="BA492" t="s"/>
      <c r="BB492" t="n">
        <v>3013776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94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1390</v>
      </c>
      <c r="F493" t="s"/>
      <c r="G493" t="s">
        <v>74</v>
      </c>
      <c r="H493" t="s">
        <v>75</v>
      </c>
      <c r="I493" t="s"/>
      <c r="J493" t="s">
        <v>76</v>
      </c>
      <c r="K493" t="n">
        <v>149.51</v>
      </c>
      <c r="L493" t="s">
        <v>77</v>
      </c>
      <c r="M493" t="s">
        <v>1391</v>
      </c>
      <c r="N493" t="s">
        <v>1392</v>
      </c>
      <c r="O493" t="s">
        <v>80</v>
      </c>
      <c r="P493" t="s">
        <v>1390</v>
      </c>
      <c r="Q493" t="s"/>
      <c r="R493" t="s">
        <v>327</v>
      </c>
      <c r="S493" t="s">
        <v>1393</v>
      </c>
      <c r="T493" t="s">
        <v>83</v>
      </c>
      <c r="U493" t="s"/>
      <c r="V493" t="s">
        <v>84</v>
      </c>
      <c r="W493" t="s">
        <v>99</v>
      </c>
      <c r="X493" t="s"/>
      <c r="Y493" t="s">
        <v>86</v>
      </c>
      <c r="Z493">
        <f>HYPERLINK("https://38.76.27.249/savepage/tk_15422066494038653_sr_1793.html","info")</f>
        <v/>
      </c>
      <c r="AA493" t="s"/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>
        <v>89</v>
      </c>
      <c r="AM493" t="s"/>
      <c r="AN493" t="s">
        <v>88</v>
      </c>
      <c r="AO493" t="s">
        <v>90</v>
      </c>
      <c r="AP493" t="n">
        <v>4</v>
      </c>
      <c r="AQ493" t="s">
        <v>91</v>
      </c>
      <c r="AR493" t="s">
        <v>1138</v>
      </c>
      <c r="AS493" t="s"/>
      <c r="AT493" t="s">
        <v>93</v>
      </c>
      <c r="AU493" t="s"/>
      <c r="AV493" t="s"/>
      <c r="AW493" t="s"/>
      <c r="AX493" t="s"/>
      <c r="AY493" t="s"/>
      <c r="AZ493" t="s"/>
      <c r="BA493" t="s"/>
      <c r="BB493" t="n">
        <v>8004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94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1394</v>
      </c>
      <c r="F494" t="s"/>
      <c r="G494" t="s">
        <v>74</v>
      </c>
      <c r="H494" t="s">
        <v>75</v>
      </c>
      <c r="I494" t="s"/>
      <c r="J494" t="s">
        <v>76</v>
      </c>
      <c r="K494" t="n">
        <v>31.71</v>
      </c>
      <c r="L494" t="s">
        <v>77</v>
      </c>
      <c r="M494" t="s">
        <v>1395</v>
      </c>
      <c r="N494" t="s">
        <v>102</v>
      </c>
      <c r="O494" t="s">
        <v>80</v>
      </c>
      <c r="P494" t="s">
        <v>1394</v>
      </c>
      <c r="Q494" t="s"/>
      <c r="R494" t="s">
        <v>81</v>
      </c>
      <c r="S494" t="s">
        <v>1396</v>
      </c>
      <c r="T494" t="s">
        <v>83</v>
      </c>
      <c r="U494" t="s"/>
      <c r="V494" t="s">
        <v>84</v>
      </c>
      <c r="W494" t="s">
        <v>99</v>
      </c>
      <c r="X494" t="s"/>
      <c r="Y494" t="s">
        <v>86</v>
      </c>
      <c r="Z494">
        <f>HYPERLINK("https://38.76.27.249/savepage/tk_1542209417217071_sr_1793.html","info")</f>
        <v/>
      </c>
      <c r="AA494" t="s"/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>
        <v>89</v>
      </c>
      <c r="AM494" t="s"/>
      <c r="AN494" t="s">
        <v>88</v>
      </c>
      <c r="AO494" t="s">
        <v>90</v>
      </c>
      <c r="AP494" t="n">
        <v>496</v>
      </c>
      <c r="AQ494" t="s">
        <v>91</v>
      </c>
      <c r="AR494" t="s">
        <v>92</v>
      </c>
      <c r="AS494" t="s"/>
      <c r="AT494" t="s">
        <v>93</v>
      </c>
      <c r="AU494" t="s"/>
      <c r="AV494" t="s"/>
      <c r="AW494" t="s"/>
      <c r="AX494" t="s"/>
      <c r="AY494" t="s"/>
      <c r="AZ494" t="s"/>
      <c r="BA494" t="s"/>
      <c r="BB494" t="n">
        <v>5204409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94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1397</v>
      </c>
      <c r="F495" t="s"/>
      <c r="G495" t="s">
        <v>74</v>
      </c>
      <c r="H495" t="s">
        <v>75</v>
      </c>
      <c r="I495" t="s"/>
      <c r="J495" t="s">
        <v>76</v>
      </c>
      <c r="K495" t="n">
        <v>22.12</v>
      </c>
      <c r="L495" t="s">
        <v>77</v>
      </c>
      <c r="M495" t="s">
        <v>1398</v>
      </c>
      <c r="N495" t="s">
        <v>120</v>
      </c>
      <c r="O495" t="s">
        <v>80</v>
      </c>
      <c r="P495" t="s">
        <v>1397</v>
      </c>
      <c r="Q495" t="s"/>
      <c r="R495" t="s">
        <v>81</v>
      </c>
      <c r="S495" t="s">
        <v>1399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HYPERLINK("https://38.76.27.249/savepage/tk_1542209865763168_sr_1793.html","info")</f>
        <v/>
      </c>
      <c r="AA495" t="s"/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>
        <v>89</v>
      </c>
      <c r="AM495" t="s"/>
      <c r="AN495" t="s">
        <v>88</v>
      </c>
      <c r="AO495" t="s">
        <v>90</v>
      </c>
      <c r="AP495" t="n">
        <v>577</v>
      </c>
      <c r="AQ495" t="s">
        <v>91</v>
      </c>
      <c r="AR495" t="s">
        <v>92</v>
      </c>
      <c r="AS495" t="s"/>
      <c r="AT495" t="s">
        <v>93</v>
      </c>
      <c r="AU495" t="s"/>
      <c r="AV495" t="s"/>
      <c r="AW495" t="s"/>
      <c r="AX495" t="s"/>
      <c r="AY495" t="s"/>
      <c r="AZ495" t="s"/>
      <c r="BA495" t="s"/>
      <c r="BB495" t="n">
        <v>5211535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94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1400</v>
      </c>
      <c r="F496" t="s"/>
      <c r="G496" t="s">
        <v>74</v>
      </c>
      <c r="H496" t="s">
        <v>75</v>
      </c>
      <c r="I496" t="s"/>
      <c r="J496" t="s">
        <v>76</v>
      </c>
      <c r="K496" t="n">
        <v>22.48</v>
      </c>
      <c r="L496" t="s">
        <v>77</v>
      </c>
      <c r="M496" t="s">
        <v>878</v>
      </c>
      <c r="N496" t="s">
        <v>494</v>
      </c>
      <c r="O496" t="s">
        <v>80</v>
      </c>
      <c r="P496" t="s">
        <v>1400</v>
      </c>
      <c r="Q496" t="s"/>
      <c r="R496" t="s">
        <v>81</v>
      </c>
      <c r="S496" t="s">
        <v>1401</v>
      </c>
      <c r="T496" t="s">
        <v>83</v>
      </c>
      <c r="U496" t="s"/>
      <c r="V496" t="s">
        <v>84</v>
      </c>
      <c r="W496" t="s">
        <v>85</v>
      </c>
      <c r="X496" t="s"/>
      <c r="Y496" t="s">
        <v>86</v>
      </c>
      <c r="Z496">
        <f>HYPERLINK("https://38.76.27.249/savepage/tk_15422098345822206_sr_1793.html","info")</f>
        <v/>
      </c>
      <c r="AA496" t="s"/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>
        <v>89</v>
      </c>
      <c r="AM496" t="s"/>
      <c r="AN496" t="s">
        <v>88</v>
      </c>
      <c r="AO496" t="s">
        <v>90</v>
      </c>
      <c r="AP496" t="n">
        <v>571</v>
      </c>
      <c r="AQ496" t="s">
        <v>91</v>
      </c>
      <c r="AR496" t="s">
        <v>92</v>
      </c>
      <c r="AS496" t="s"/>
      <c r="AT496" t="s">
        <v>93</v>
      </c>
      <c r="AU496" t="s"/>
      <c r="AV496" t="s"/>
      <c r="AW496" t="s"/>
      <c r="AX496" t="s"/>
      <c r="AY496" t="s"/>
      <c r="AZ496" t="s"/>
      <c r="BA496" t="s"/>
      <c r="BB496" t="n">
        <v>4536008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94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1402</v>
      </c>
      <c r="F497" t="s"/>
      <c r="G497" t="s">
        <v>74</v>
      </c>
      <c r="H497" t="s">
        <v>75</v>
      </c>
      <c r="I497" t="s"/>
      <c r="J497" t="s">
        <v>76</v>
      </c>
      <c r="K497" t="n">
        <v>33.84</v>
      </c>
      <c r="L497" t="s">
        <v>77</v>
      </c>
      <c r="M497" t="s">
        <v>1403</v>
      </c>
      <c r="N497" t="s">
        <v>102</v>
      </c>
      <c r="O497" t="s">
        <v>80</v>
      </c>
      <c r="P497" t="s">
        <v>1402</v>
      </c>
      <c r="Q497" t="s"/>
      <c r="R497" t="s">
        <v>81</v>
      </c>
      <c r="S497" t="s">
        <v>1404</v>
      </c>
      <c r="T497" t="s">
        <v>83</v>
      </c>
      <c r="U497" t="s"/>
      <c r="V497" t="s">
        <v>84</v>
      </c>
      <c r="W497" t="s">
        <v>99</v>
      </c>
      <c r="X497" t="s"/>
      <c r="Y497" t="s">
        <v>86</v>
      </c>
      <c r="Z497">
        <f>HYPERLINK("https://38.76.27.249/savepage/tk_1542208637065555_sr_1793.html","info")</f>
        <v/>
      </c>
      <c r="AA497" t="s"/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>
        <v>89</v>
      </c>
      <c r="AM497" t="s"/>
      <c r="AN497" t="s">
        <v>88</v>
      </c>
      <c r="AO497" t="s">
        <v>90</v>
      </c>
      <c r="AP497" t="n">
        <v>350</v>
      </c>
      <c r="AQ497" t="s">
        <v>91</v>
      </c>
      <c r="AR497" t="s">
        <v>92</v>
      </c>
      <c r="AS497" t="s"/>
      <c r="AT497" t="s">
        <v>93</v>
      </c>
      <c r="AU497" t="s"/>
      <c r="AV497" t="s"/>
      <c r="AW497" t="s"/>
      <c r="AX497" t="s"/>
      <c r="AY497" t="s"/>
      <c r="AZ497" t="s"/>
      <c r="BA497" t="s"/>
      <c r="BB497" t="n">
        <v>1601394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94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1405</v>
      </c>
      <c r="F498" t="s"/>
      <c r="G498" t="s">
        <v>74</v>
      </c>
      <c r="H498" t="s">
        <v>75</v>
      </c>
      <c r="I498" t="s"/>
      <c r="J498" t="s">
        <v>76</v>
      </c>
      <c r="K498" t="n">
        <v>81.81999999999999</v>
      </c>
      <c r="L498" t="s">
        <v>77</v>
      </c>
      <c r="M498" t="s">
        <v>1406</v>
      </c>
      <c r="N498" t="s">
        <v>1407</v>
      </c>
      <c r="O498" t="s">
        <v>80</v>
      </c>
      <c r="P498" t="s">
        <v>1405</v>
      </c>
      <c r="Q498" t="s"/>
      <c r="R498" t="s">
        <v>327</v>
      </c>
      <c r="S498" t="s">
        <v>1408</v>
      </c>
      <c r="T498" t="s">
        <v>83</v>
      </c>
      <c r="U498" t="s"/>
      <c r="V498" t="s">
        <v>84</v>
      </c>
      <c r="W498" t="s">
        <v>99</v>
      </c>
      <c r="X498" t="s"/>
      <c r="Y498" t="s">
        <v>86</v>
      </c>
      <c r="Z498">
        <f>HYPERLINK("https://38.76.27.249/savepage/tk_15422086674194655_sr_1793.html","info")</f>
        <v/>
      </c>
      <c r="AA498" t="s"/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>
        <v>89</v>
      </c>
      <c r="AM498" t="s"/>
      <c r="AN498" t="s">
        <v>133</v>
      </c>
      <c r="AO498" t="s">
        <v>277</v>
      </c>
      <c r="AP498" t="n">
        <v>356</v>
      </c>
      <c r="AQ498" t="s">
        <v>91</v>
      </c>
      <c r="AR498" t="s">
        <v>1409</v>
      </c>
      <c r="AS498" t="s"/>
      <c r="AT498" t="s">
        <v>93</v>
      </c>
      <c r="AU498" t="s"/>
      <c r="AV498" t="s"/>
      <c r="AW498" t="s"/>
      <c r="AX498" t="s"/>
      <c r="AY498" t="s"/>
      <c r="AZ498" t="s"/>
      <c r="BA498" t="s"/>
      <c r="BB498" t="n">
        <v>109700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94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1410</v>
      </c>
      <c r="F499" t="s"/>
      <c r="G499" t="s">
        <v>74</v>
      </c>
      <c r="H499" t="s">
        <v>75</v>
      </c>
      <c r="I499" t="s"/>
      <c r="J499" t="s">
        <v>76</v>
      </c>
      <c r="K499" t="n">
        <v>33.43</v>
      </c>
      <c r="L499" t="s">
        <v>77</v>
      </c>
      <c r="M499" t="s">
        <v>1411</v>
      </c>
      <c r="N499" t="s">
        <v>120</v>
      </c>
      <c r="O499" t="s">
        <v>80</v>
      </c>
      <c r="P499" t="s">
        <v>1410</v>
      </c>
      <c r="Q499" t="s"/>
      <c r="R499" t="s">
        <v>81</v>
      </c>
      <c r="S499" t="s">
        <v>1412</v>
      </c>
      <c r="T499" t="s">
        <v>83</v>
      </c>
      <c r="U499" t="s"/>
      <c r="V499" t="s">
        <v>84</v>
      </c>
      <c r="W499" t="s">
        <v>99</v>
      </c>
      <c r="X499" t="s"/>
      <c r="Y499" t="s">
        <v>86</v>
      </c>
      <c r="Z499">
        <f>HYPERLINK("https://38.76.27.249/savepage/tk_1542209291325666_sr_1793.html","info")</f>
        <v/>
      </c>
      <c r="AA499" t="s"/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>
        <v>89</v>
      </c>
      <c r="AM499" t="s"/>
      <c r="AN499" t="s">
        <v>88</v>
      </c>
      <c r="AO499" t="s">
        <v>90</v>
      </c>
      <c r="AP499" t="n">
        <v>476</v>
      </c>
      <c r="AQ499" t="s">
        <v>91</v>
      </c>
      <c r="AR499" t="s">
        <v>92</v>
      </c>
      <c r="AS499" t="s"/>
      <c r="AT499" t="s">
        <v>93</v>
      </c>
      <c r="AU499" t="s"/>
      <c r="AV499" t="s"/>
      <c r="AW499" t="s"/>
      <c r="AX499" t="s"/>
      <c r="AY499" t="s"/>
      <c r="AZ499" t="s"/>
      <c r="BA499" t="s"/>
      <c r="BB499" t="n">
        <v>1233784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94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1413</v>
      </c>
      <c r="F500" t="s"/>
      <c r="G500" t="s">
        <v>74</v>
      </c>
      <c r="H500" t="s">
        <v>75</v>
      </c>
      <c r="I500" t="s"/>
      <c r="J500" t="s">
        <v>76</v>
      </c>
      <c r="K500" t="n">
        <v>18.25</v>
      </c>
      <c r="L500" t="s">
        <v>77</v>
      </c>
      <c r="M500" t="s">
        <v>1301</v>
      </c>
      <c r="N500" t="s">
        <v>131</v>
      </c>
      <c r="O500" t="s">
        <v>80</v>
      </c>
      <c r="P500" t="s">
        <v>1413</v>
      </c>
      <c r="Q500" t="s"/>
      <c r="R500" t="s">
        <v>81</v>
      </c>
      <c r="S500" t="s">
        <v>1414</v>
      </c>
      <c r="T500" t="s">
        <v>83</v>
      </c>
      <c r="U500" t="s"/>
      <c r="V500" t="s">
        <v>84</v>
      </c>
      <c r="W500" t="s">
        <v>99</v>
      </c>
      <c r="X500" t="s"/>
      <c r="Y500" t="s">
        <v>86</v>
      </c>
      <c r="Z500">
        <f>HYPERLINK("https://38.76.27.249/savepage/tk_15422084385637794_sr_1793.html","info")</f>
        <v/>
      </c>
      <c r="AA500" t="s"/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>
        <v>89</v>
      </c>
      <c r="AM500" t="s"/>
      <c r="AN500" t="s">
        <v>88</v>
      </c>
      <c r="AO500" t="s">
        <v>90</v>
      </c>
      <c r="AP500" t="n">
        <v>315</v>
      </c>
      <c r="AQ500" t="s">
        <v>91</v>
      </c>
      <c r="AR500" t="s">
        <v>92</v>
      </c>
      <c r="AS500" t="s"/>
      <c r="AT500" t="s">
        <v>93</v>
      </c>
      <c r="AU500" t="s"/>
      <c r="AV500" t="s"/>
      <c r="AW500" t="s"/>
      <c r="AX500" t="s"/>
      <c r="AY500" t="s"/>
      <c r="AZ500" t="s"/>
      <c r="BA500" t="s"/>
      <c r="BB500" t="n">
        <v>1667328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94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1415</v>
      </c>
      <c r="F501" t="s"/>
      <c r="G501" t="s">
        <v>74</v>
      </c>
      <c r="H501" t="s">
        <v>75</v>
      </c>
      <c r="I501" t="s"/>
      <c r="J501" t="s">
        <v>76</v>
      </c>
      <c r="K501" t="n">
        <v>46.94</v>
      </c>
      <c r="L501" t="s">
        <v>77</v>
      </c>
      <c r="M501" t="s">
        <v>1416</v>
      </c>
      <c r="N501" t="s">
        <v>120</v>
      </c>
      <c r="O501" t="s">
        <v>80</v>
      </c>
      <c r="P501" t="s">
        <v>1415</v>
      </c>
      <c r="Q501" t="s"/>
      <c r="R501" t="s">
        <v>81</v>
      </c>
      <c r="S501" t="s">
        <v>1417</v>
      </c>
      <c r="T501" t="s">
        <v>83</v>
      </c>
      <c r="U501" t="s"/>
      <c r="V501" t="s">
        <v>84</v>
      </c>
      <c r="W501" t="s">
        <v>99</v>
      </c>
      <c r="X501" t="s"/>
      <c r="Y501" t="s">
        <v>86</v>
      </c>
      <c r="Z501">
        <f>HYPERLINK("https://38.76.27.249/savepage/tk_15422091462246492_sr_1793.html","info")</f>
        <v/>
      </c>
      <c r="AA501" t="s"/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>
        <v>89</v>
      </c>
      <c r="AM501" t="s"/>
      <c r="AN501" t="s">
        <v>88</v>
      </c>
      <c r="AO501" t="s">
        <v>90</v>
      </c>
      <c r="AP501" t="n">
        <v>446</v>
      </c>
      <c r="AQ501" t="s">
        <v>91</v>
      </c>
      <c r="AR501" t="s">
        <v>92</v>
      </c>
      <c r="AS501" t="s"/>
      <c r="AT501" t="s">
        <v>93</v>
      </c>
      <c r="AU501" t="s"/>
      <c r="AV501" t="s"/>
      <c r="AW501" t="s"/>
      <c r="AX501" t="s"/>
      <c r="AY501" t="s"/>
      <c r="AZ501" t="s"/>
      <c r="BA501" t="s"/>
      <c r="BB501" t="n">
        <v>5043397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94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1418</v>
      </c>
      <c r="F502" t="s"/>
      <c r="G502" t="s">
        <v>74</v>
      </c>
      <c r="H502" t="s">
        <v>75</v>
      </c>
      <c r="I502" t="s"/>
      <c r="J502" t="s">
        <v>76</v>
      </c>
      <c r="K502" t="n">
        <v>11.86</v>
      </c>
      <c r="L502" t="s">
        <v>77</v>
      </c>
      <c r="M502" t="s">
        <v>259</v>
      </c>
      <c r="N502" t="s">
        <v>1419</v>
      </c>
      <c r="O502" t="s">
        <v>80</v>
      </c>
      <c r="P502" t="s">
        <v>1418</v>
      </c>
      <c r="Q502" t="s"/>
      <c r="R502" t="s">
        <v>81</v>
      </c>
      <c r="S502" t="s">
        <v>1420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HYPERLINK("https://38.76.27.249/savepage/tk_15422073208795335_sr_1793.html","info")</f>
        <v/>
      </c>
      <c r="AA502" t="s"/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>
        <v>89</v>
      </c>
      <c r="AM502" t="s"/>
      <c r="AN502" t="s">
        <v>133</v>
      </c>
      <c r="AO502" t="s">
        <v>1421</v>
      </c>
      <c r="AP502" t="n">
        <v>114</v>
      </c>
      <c r="AQ502" t="s">
        <v>91</v>
      </c>
      <c r="AR502" t="s">
        <v>71</v>
      </c>
      <c r="AS502" t="s"/>
      <c r="AT502" t="s">
        <v>93</v>
      </c>
      <c r="AU502" t="s"/>
      <c r="AV502" t="s"/>
      <c r="AW502" t="s"/>
      <c r="AX502" t="s"/>
      <c r="AY502" t="s"/>
      <c r="AZ502" t="s"/>
      <c r="BA502" t="s"/>
      <c r="BB502" t="n">
        <v>1235642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94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1422</v>
      </c>
      <c r="F503" t="s"/>
      <c r="G503" t="s">
        <v>74</v>
      </c>
      <c r="H503" t="s">
        <v>75</v>
      </c>
      <c r="I503" t="s"/>
      <c r="J503" t="s">
        <v>76</v>
      </c>
      <c r="K503" t="n">
        <v>103.4</v>
      </c>
      <c r="L503" t="s">
        <v>77</v>
      </c>
      <c r="M503" t="s">
        <v>1423</v>
      </c>
      <c r="N503" t="s">
        <v>281</v>
      </c>
      <c r="O503" t="s">
        <v>80</v>
      </c>
      <c r="P503" t="s">
        <v>1422</v>
      </c>
      <c r="Q503" t="s"/>
      <c r="R503" t="s">
        <v>81</v>
      </c>
      <c r="S503" t="s">
        <v>1424</v>
      </c>
      <c r="T503" t="s">
        <v>83</v>
      </c>
      <c r="U503" t="s"/>
      <c r="V503" t="s">
        <v>84</v>
      </c>
      <c r="W503" t="s">
        <v>85</v>
      </c>
      <c r="X503" t="s"/>
      <c r="Y503" t="s">
        <v>86</v>
      </c>
      <c r="Z503">
        <f>HYPERLINK("https://38.76.27.249/savepage/tk_15422072597206218_sr_1793.html","info")</f>
        <v/>
      </c>
      <c r="AA503" t="s"/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>
        <v>89</v>
      </c>
      <c r="AM503" t="s"/>
      <c r="AN503" t="s">
        <v>88</v>
      </c>
      <c r="AO503" t="s">
        <v>90</v>
      </c>
      <c r="AP503" t="n">
        <v>103</v>
      </c>
      <c r="AQ503" t="s">
        <v>91</v>
      </c>
      <c r="AR503" t="s">
        <v>92</v>
      </c>
      <c r="AS503" t="s"/>
      <c r="AT503" t="s">
        <v>93</v>
      </c>
      <c r="AU503" t="s"/>
      <c r="AV503" t="s"/>
      <c r="AW503" t="s"/>
      <c r="AX503" t="s"/>
      <c r="AY503" t="s"/>
      <c r="AZ503" t="s"/>
      <c r="BA503" t="s"/>
      <c r="BB503" t="n">
        <v>91740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94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1422</v>
      </c>
      <c r="F504" t="s"/>
      <c r="G504" t="s">
        <v>74</v>
      </c>
      <c r="H504" t="s">
        <v>75</v>
      </c>
      <c r="I504" t="s"/>
      <c r="J504" t="s">
        <v>76</v>
      </c>
      <c r="K504" t="n">
        <v>114.01</v>
      </c>
      <c r="L504" t="s">
        <v>77</v>
      </c>
      <c r="M504" t="s">
        <v>1425</v>
      </c>
      <c r="N504" t="s">
        <v>281</v>
      </c>
      <c r="O504" t="s">
        <v>80</v>
      </c>
      <c r="P504" t="s">
        <v>1422</v>
      </c>
      <c r="Q504" t="s"/>
      <c r="R504" t="s">
        <v>81</v>
      </c>
      <c r="S504" t="s">
        <v>1426</v>
      </c>
      <c r="T504" t="s">
        <v>83</v>
      </c>
      <c r="U504" t="s"/>
      <c r="V504" t="s">
        <v>84</v>
      </c>
      <c r="W504" t="s">
        <v>99</v>
      </c>
      <c r="X504" t="s"/>
      <c r="Y504" t="s">
        <v>86</v>
      </c>
      <c r="Z504">
        <f>HYPERLINK("https://38.76.27.249/savepage/tk_15422072597206218_sr_1793.html","info")</f>
        <v/>
      </c>
      <c r="AA504" t="s"/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>
        <v>89</v>
      </c>
      <c r="AM504" t="s"/>
      <c r="AN504" t="s">
        <v>88</v>
      </c>
      <c r="AO504" t="s">
        <v>90</v>
      </c>
      <c r="AP504" t="n">
        <v>103</v>
      </c>
      <c r="AQ504" t="s">
        <v>91</v>
      </c>
      <c r="AR504" t="s">
        <v>92</v>
      </c>
      <c r="AS504" t="s"/>
      <c r="AT504" t="s">
        <v>93</v>
      </c>
      <c r="AU504" t="s"/>
      <c r="AV504" t="s"/>
      <c r="AW504" t="s"/>
      <c r="AX504" t="s"/>
      <c r="AY504" t="s"/>
      <c r="AZ504" t="s"/>
      <c r="BA504" t="s"/>
      <c r="BB504" t="n">
        <v>91740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94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843</v>
      </c>
      <c r="F505" t="s"/>
      <c r="G505" t="s">
        <v>74</v>
      </c>
      <c r="H505" t="s">
        <v>75</v>
      </c>
      <c r="I505" t="s"/>
      <c r="J505" t="s">
        <v>76</v>
      </c>
      <c r="K505" t="n">
        <v>73.70999999999999</v>
      </c>
      <c r="L505" t="s">
        <v>77</v>
      </c>
      <c r="M505" t="s">
        <v>844</v>
      </c>
      <c r="N505" t="s">
        <v>471</v>
      </c>
      <c r="O505" t="s">
        <v>80</v>
      </c>
      <c r="P505" t="s">
        <v>843</v>
      </c>
      <c r="Q505" t="s"/>
      <c r="R505" t="s">
        <v>81</v>
      </c>
      <c r="S505" t="s">
        <v>845</v>
      </c>
      <c r="T505" t="s">
        <v>83</v>
      </c>
      <c r="U505" t="s"/>
      <c r="V505" t="s">
        <v>84</v>
      </c>
      <c r="W505" t="s">
        <v>99</v>
      </c>
      <c r="X505" t="s"/>
      <c r="Y505" t="s">
        <v>86</v>
      </c>
      <c r="Z505">
        <f>HYPERLINK("https://38.76.27.249/savepage/tk_15422074953788_sr_1793.html","info")</f>
        <v/>
      </c>
      <c r="AA505" t="s"/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>
        <v>89</v>
      </c>
      <c r="AM505" t="s"/>
      <c r="AN505" t="s">
        <v>88</v>
      </c>
      <c r="AO505" t="s">
        <v>90</v>
      </c>
      <c r="AP505" t="n">
        <v>147</v>
      </c>
      <c r="AQ505" t="s">
        <v>91</v>
      </c>
      <c r="AR505" t="s">
        <v>92</v>
      </c>
      <c r="AS505" t="s"/>
      <c r="AT505" t="s">
        <v>93</v>
      </c>
      <c r="AU505" t="s"/>
      <c r="AV505" t="s"/>
      <c r="AW505" t="s"/>
      <c r="AX505" t="s"/>
      <c r="AY505" t="s"/>
      <c r="AZ505" t="s"/>
      <c r="BA505" t="s"/>
      <c r="BB505" t="n">
        <v>1482435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94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1427</v>
      </c>
      <c r="F506" t="s"/>
      <c r="G506" t="s">
        <v>74</v>
      </c>
      <c r="H506" t="s">
        <v>75</v>
      </c>
      <c r="I506" t="s"/>
      <c r="J506" t="s">
        <v>76</v>
      </c>
      <c r="K506" t="n">
        <v>24.58</v>
      </c>
      <c r="L506" t="s">
        <v>77</v>
      </c>
      <c r="M506" t="s">
        <v>1309</v>
      </c>
      <c r="N506" t="s">
        <v>131</v>
      </c>
      <c r="O506" t="s">
        <v>80</v>
      </c>
      <c r="P506" t="s">
        <v>1427</v>
      </c>
      <c r="Q506" t="s"/>
      <c r="R506" t="s">
        <v>81</v>
      </c>
      <c r="S506" t="s">
        <v>1428</v>
      </c>
      <c r="T506" t="s">
        <v>83</v>
      </c>
      <c r="U506" t="s"/>
      <c r="V506" t="s">
        <v>84</v>
      </c>
      <c r="W506" t="s">
        <v>99</v>
      </c>
      <c r="X506" t="s"/>
      <c r="Y506" t="s">
        <v>86</v>
      </c>
      <c r="Z506">
        <f>HYPERLINK("https://38.76.27.249/savepage/tk_15422097398015964_sr_1793.html","info")</f>
        <v/>
      </c>
      <c r="AA506" t="s"/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>
        <v>89</v>
      </c>
      <c r="AM506" t="s"/>
      <c r="AN506" t="s">
        <v>88</v>
      </c>
      <c r="AO506" t="s">
        <v>90</v>
      </c>
      <c r="AP506" t="n">
        <v>553</v>
      </c>
      <c r="AQ506" t="s">
        <v>91</v>
      </c>
      <c r="AR506" t="s">
        <v>92</v>
      </c>
      <c r="AS506" t="s"/>
      <c r="AT506" t="s">
        <v>93</v>
      </c>
      <c r="AU506" t="s"/>
      <c r="AV506" t="s"/>
      <c r="AW506" t="s"/>
      <c r="AX506" t="s"/>
      <c r="AY506" t="s"/>
      <c r="AZ506" t="s"/>
      <c r="BA506" t="s"/>
      <c r="BB506" t="n">
        <v>5211914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94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1308</v>
      </c>
      <c r="F507" t="s"/>
      <c r="G507" t="s">
        <v>74</v>
      </c>
      <c r="H507" t="s">
        <v>75</v>
      </c>
      <c r="I507" t="s"/>
      <c r="J507" t="s">
        <v>76</v>
      </c>
      <c r="K507" t="n">
        <v>55.84</v>
      </c>
      <c r="L507" t="s">
        <v>77</v>
      </c>
      <c r="M507" t="s">
        <v>1357</v>
      </c>
      <c r="N507" t="s">
        <v>1429</v>
      </c>
      <c r="O507" t="s">
        <v>80</v>
      </c>
      <c r="P507" t="s">
        <v>1308</v>
      </c>
      <c r="Q507" t="s"/>
      <c r="R507" t="s">
        <v>81</v>
      </c>
      <c r="S507" t="s">
        <v>1430</v>
      </c>
      <c r="T507" t="s">
        <v>83</v>
      </c>
      <c r="U507" t="s"/>
      <c r="V507" t="s">
        <v>84</v>
      </c>
      <c r="W507" t="s">
        <v>99</v>
      </c>
      <c r="X507" t="s"/>
      <c r="Y507" t="s">
        <v>86</v>
      </c>
      <c r="Z507">
        <f>HYPERLINK("https://38.76.27.249/savepage/tk_1542208181633645_sr_1793.html","info")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>
        <v>89</v>
      </c>
      <c r="AM507" t="s"/>
      <c r="AN507" t="s">
        <v>88</v>
      </c>
      <c r="AO507" t="s">
        <v>90</v>
      </c>
      <c r="AP507" t="n">
        <v>269</v>
      </c>
      <c r="AQ507" t="s">
        <v>91</v>
      </c>
      <c r="AR507" t="s">
        <v>92</v>
      </c>
      <c r="AS507" t="s"/>
      <c r="AT507" t="s">
        <v>93</v>
      </c>
      <c r="AU507" t="s"/>
      <c r="AV507" t="s"/>
      <c r="AW507" t="s"/>
      <c r="AX507" t="s"/>
      <c r="AY507" t="s"/>
      <c r="AZ507" t="s"/>
      <c r="BA507" t="s"/>
      <c r="BB507" t="n">
        <v>109682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94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1431</v>
      </c>
      <c r="F508" t="s"/>
      <c r="G508" t="s">
        <v>74</v>
      </c>
      <c r="H508" t="s">
        <v>75</v>
      </c>
      <c r="I508" t="s"/>
      <c r="J508" t="s">
        <v>76</v>
      </c>
      <c r="K508" t="n">
        <v>159.07</v>
      </c>
      <c r="L508" t="s">
        <v>77</v>
      </c>
      <c r="M508" t="s">
        <v>1432</v>
      </c>
      <c r="N508" t="s">
        <v>281</v>
      </c>
      <c r="O508" t="s">
        <v>80</v>
      </c>
      <c r="P508" t="s">
        <v>1431</v>
      </c>
      <c r="Q508" t="s"/>
      <c r="R508" t="s">
        <v>81</v>
      </c>
      <c r="S508" t="s">
        <v>1433</v>
      </c>
      <c r="T508" t="s">
        <v>83</v>
      </c>
      <c r="U508" t="s"/>
      <c r="V508" t="s">
        <v>84</v>
      </c>
      <c r="W508" t="s">
        <v>99</v>
      </c>
      <c r="X508" t="s"/>
      <c r="Y508" t="s">
        <v>86</v>
      </c>
      <c r="Z508">
        <f>HYPERLINK("https://38.76.27.249/savepage/tk_1542206907378574_sr_1793.html","info")</f>
        <v/>
      </c>
      <c r="AA508" t="s"/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>
        <v>89</v>
      </c>
      <c r="AM508" t="s"/>
      <c r="AN508" t="s">
        <v>88</v>
      </c>
      <c r="AO508" t="s">
        <v>90</v>
      </c>
      <c r="AP508" t="n">
        <v>47</v>
      </c>
      <c r="AQ508" t="s">
        <v>91</v>
      </c>
      <c r="AR508" t="s">
        <v>92</v>
      </c>
      <c r="AS508" t="s"/>
      <c r="AT508" t="s">
        <v>93</v>
      </c>
      <c r="AU508" t="s"/>
      <c r="AV508" t="s"/>
      <c r="AW508" t="s"/>
      <c r="AX508" t="s"/>
      <c r="AY508" t="s"/>
      <c r="AZ508" t="s"/>
      <c r="BA508" t="s"/>
      <c r="BB508" t="n">
        <v>1584559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94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1434</v>
      </c>
      <c r="F509" t="s"/>
      <c r="G509" t="s">
        <v>74</v>
      </c>
      <c r="H509" t="s">
        <v>75</v>
      </c>
      <c r="I509" t="s"/>
      <c r="J509" t="s">
        <v>76</v>
      </c>
      <c r="K509" t="n">
        <v>24.17</v>
      </c>
      <c r="L509" t="s">
        <v>77</v>
      </c>
      <c r="M509" t="s">
        <v>888</v>
      </c>
      <c r="N509" t="s">
        <v>131</v>
      </c>
      <c r="O509" t="s">
        <v>80</v>
      </c>
      <c r="P509" t="s">
        <v>1434</v>
      </c>
      <c r="Q509" t="s"/>
      <c r="R509" t="s">
        <v>81</v>
      </c>
      <c r="S509" t="s">
        <v>1313</v>
      </c>
      <c r="T509" t="s">
        <v>83</v>
      </c>
      <c r="U509" t="s"/>
      <c r="V509" t="s">
        <v>84</v>
      </c>
      <c r="W509" t="s">
        <v>85</v>
      </c>
      <c r="X509" t="s"/>
      <c r="Y509" t="s">
        <v>86</v>
      </c>
      <c r="Z509">
        <f>HYPERLINK("https://38.76.27.249/savepage/tk_15422082018336165_sr_1793.html","info")</f>
        <v/>
      </c>
      <c r="AA509" t="s"/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>
        <v>89</v>
      </c>
      <c r="AM509" t="s"/>
      <c r="AN509" t="s">
        <v>88</v>
      </c>
      <c r="AO509" t="s">
        <v>90</v>
      </c>
      <c r="AP509" t="n">
        <v>272</v>
      </c>
      <c r="AQ509" t="s">
        <v>91</v>
      </c>
      <c r="AR509" t="s">
        <v>92</v>
      </c>
      <c r="AS509" t="s"/>
      <c r="AT509" t="s">
        <v>93</v>
      </c>
      <c r="AU509" t="s"/>
      <c r="AV509" t="s"/>
      <c r="AW509" t="s"/>
      <c r="AX509" t="s"/>
      <c r="AY509" t="s"/>
      <c r="AZ509" t="s"/>
      <c r="BA509" t="s"/>
      <c r="BB509" t="n">
        <v>5835915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94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1435</v>
      </c>
      <c r="F510" t="s"/>
      <c r="G510" t="s">
        <v>74</v>
      </c>
      <c r="H510" t="s">
        <v>75</v>
      </c>
      <c r="I510" t="s"/>
      <c r="J510" t="s">
        <v>76</v>
      </c>
      <c r="K510" t="n">
        <v>49.25</v>
      </c>
      <c r="L510" t="s">
        <v>77</v>
      </c>
      <c r="M510" t="s">
        <v>1185</v>
      </c>
      <c r="N510" t="s">
        <v>146</v>
      </c>
      <c r="O510" t="s">
        <v>80</v>
      </c>
      <c r="P510" t="s">
        <v>1435</v>
      </c>
      <c r="Q510" t="s"/>
      <c r="R510" t="s">
        <v>81</v>
      </c>
      <c r="S510" t="s">
        <v>1436</v>
      </c>
      <c r="T510" t="s">
        <v>83</v>
      </c>
      <c r="U510" t="s"/>
      <c r="V510" t="s">
        <v>84</v>
      </c>
      <c r="W510" t="s">
        <v>99</v>
      </c>
      <c r="X510" t="s"/>
      <c r="Y510" t="s">
        <v>86</v>
      </c>
      <c r="Z510">
        <f>HYPERLINK("https://38.76.27.249/savepage/tk_1542208813355768_sr_1793.html","info")</f>
        <v/>
      </c>
      <c r="AA510" t="s"/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>
        <v>89</v>
      </c>
      <c r="AM510" t="s"/>
      <c r="AN510" t="s">
        <v>88</v>
      </c>
      <c r="AO510" t="s">
        <v>90</v>
      </c>
      <c r="AP510" t="n">
        <v>382</v>
      </c>
      <c r="AQ510" t="s">
        <v>91</v>
      </c>
      <c r="AR510" t="s">
        <v>92</v>
      </c>
      <c r="AS510" t="s"/>
      <c r="AT510" t="s">
        <v>93</v>
      </c>
      <c r="AU510" t="s"/>
      <c r="AV510" t="s"/>
      <c r="AW510" t="s"/>
      <c r="AX510" t="s"/>
      <c r="AY510" t="s"/>
      <c r="AZ510" t="s"/>
      <c r="BA510" t="s"/>
      <c r="BB510" t="n">
        <v>1116636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94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1437</v>
      </c>
      <c r="F511" t="s"/>
      <c r="G511" t="s">
        <v>74</v>
      </c>
      <c r="H511" t="s">
        <v>75</v>
      </c>
      <c r="I511" t="s"/>
      <c r="J511" t="s">
        <v>76</v>
      </c>
      <c r="K511" t="n">
        <v>45.93</v>
      </c>
      <c r="L511" t="s">
        <v>77</v>
      </c>
      <c r="M511" t="s">
        <v>1438</v>
      </c>
      <c r="N511" t="s">
        <v>1439</v>
      </c>
      <c r="O511" t="s">
        <v>80</v>
      </c>
      <c r="P511" t="s">
        <v>1437</v>
      </c>
      <c r="Q511" t="s"/>
      <c r="R511" t="s">
        <v>81</v>
      </c>
      <c r="S511" t="s">
        <v>1440</v>
      </c>
      <c r="T511" t="s">
        <v>83</v>
      </c>
      <c r="U511" t="s"/>
      <c r="V511" t="s">
        <v>84</v>
      </c>
      <c r="W511" t="s">
        <v>99</v>
      </c>
      <c r="X511" t="s"/>
      <c r="Y511" t="s">
        <v>86</v>
      </c>
      <c r="Z511">
        <f>HYPERLINK("https://38.76.27.249/savepage/tk_15422071937870548_sr_1793.html","info")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>
        <v>89</v>
      </c>
      <c r="AM511" t="s"/>
      <c r="AN511" t="s">
        <v>88</v>
      </c>
      <c r="AO511" t="s">
        <v>90</v>
      </c>
      <c r="AP511" t="n">
        <v>93</v>
      </c>
      <c r="AQ511" t="s">
        <v>91</v>
      </c>
      <c r="AR511" t="s">
        <v>92</v>
      </c>
      <c r="AS511" t="s"/>
      <c r="AT511" t="s">
        <v>93</v>
      </c>
      <c r="AU511" t="s"/>
      <c r="AV511" t="s"/>
      <c r="AW511" t="s"/>
      <c r="AX511" t="s"/>
      <c r="AY511" t="s"/>
      <c r="AZ511" t="s"/>
      <c r="BA511" t="s"/>
      <c r="BB511" t="n">
        <v>4330982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94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1441</v>
      </c>
      <c r="F512" t="s"/>
      <c r="G512" t="s">
        <v>74</v>
      </c>
      <c r="H512" t="s">
        <v>75</v>
      </c>
      <c r="I512" t="s"/>
      <c r="J512" t="s">
        <v>76</v>
      </c>
      <c r="K512" t="n">
        <v>16.97</v>
      </c>
      <c r="L512" t="s">
        <v>77</v>
      </c>
      <c r="M512" t="s">
        <v>1240</v>
      </c>
      <c r="N512" t="s">
        <v>97</v>
      </c>
      <c r="O512" t="s">
        <v>80</v>
      </c>
      <c r="P512" t="s">
        <v>1441</v>
      </c>
      <c r="Q512" t="s"/>
      <c r="R512" t="s">
        <v>81</v>
      </c>
      <c r="S512" t="s">
        <v>1241</v>
      </c>
      <c r="T512" t="s">
        <v>83</v>
      </c>
      <c r="U512" t="s"/>
      <c r="V512" t="s">
        <v>84</v>
      </c>
      <c r="W512" t="s">
        <v>85</v>
      </c>
      <c r="X512" t="s"/>
      <c r="Y512" t="s">
        <v>86</v>
      </c>
      <c r="Z512">
        <f>HYPERLINK("https://38.76.27.249/savepage/tk_15422100895731626_sr_1793.html","info")</f>
        <v/>
      </c>
      <c r="AA512" t="s"/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>
        <v>89</v>
      </c>
      <c r="AM512" t="s"/>
      <c r="AN512" t="s">
        <v>88</v>
      </c>
      <c r="AO512" t="s">
        <v>90</v>
      </c>
      <c r="AP512" t="n">
        <v>618</v>
      </c>
      <c r="AQ512" t="s">
        <v>91</v>
      </c>
      <c r="AR512" t="s">
        <v>92</v>
      </c>
      <c r="AS512" t="s"/>
      <c r="AT512" t="s">
        <v>93</v>
      </c>
      <c r="AU512" t="s"/>
      <c r="AV512" t="s"/>
      <c r="AW512" t="s"/>
      <c r="AX512" t="s"/>
      <c r="AY512" t="s"/>
      <c r="AZ512" t="s"/>
      <c r="BA512" t="s"/>
      <c r="BB512" t="n">
        <v>4941440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94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1442</v>
      </c>
      <c r="F513" t="s"/>
      <c r="G513" t="s">
        <v>74</v>
      </c>
      <c r="H513" t="s">
        <v>75</v>
      </c>
      <c r="I513" t="s"/>
      <c r="J513" t="s">
        <v>76</v>
      </c>
      <c r="K513" t="n">
        <v>30.56</v>
      </c>
      <c r="L513" t="s">
        <v>77</v>
      </c>
      <c r="M513" t="s">
        <v>1119</v>
      </c>
      <c r="N513" t="s">
        <v>124</v>
      </c>
      <c r="O513" t="s">
        <v>80</v>
      </c>
      <c r="P513" t="s">
        <v>1442</v>
      </c>
      <c r="Q513" t="s"/>
      <c r="R513" t="s">
        <v>81</v>
      </c>
      <c r="S513" t="s">
        <v>251</v>
      </c>
      <c r="T513" t="s">
        <v>83</v>
      </c>
      <c r="U513" t="s"/>
      <c r="V513" t="s">
        <v>84</v>
      </c>
      <c r="W513" t="s">
        <v>99</v>
      </c>
      <c r="X513" t="s"/>
      <c r="Y513" t="s">
        <v>86</v>
      </c>
      <c r="Z513">
        <f>HYPERLINK("https://38.76.27.249/savepage/tk_1542208594275735_sr_1793.html","info")</f>
        <v/>
      </c>
      <c r="AA513" t="s"/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>
        <v>89</v>
      </c>
      <c r="AM513" t="s"/>
      <c r="AN513" t="s">
        <v>133</v>
      </c>
      <c r="AO513" t="s">
        <v>1443</v>
      </c>
      <c r="AP513" t="n">
        <v>342</v>
      </c>
      <c r="AQ513" t="s">
        <v>91</v>
      </c>
      <c r="AR513" t="s">
        <v>71</v>
      </c>
      <c r="AS513" t="s"/>
      <c r="AT513" t="s">
        <v>93</v>
      </c>
      <c r="AU513" t="s"/>
      <c r="AV513" t="s"/>
      <c r="AW513" t="s"/>
      <c r="AX513" t="s"/>
      <c r="AY513" t="s"/>
      <c r="AZ513" t="s"/>
      <c r="BA513" t="s"/>
      <c r="BB513" t="n">
        <v>251511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94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1444</v>
      </c>
      <c r="F514" t="s"/>
      <c r="G514" t="s">
        <v>74</v>
      </c>
      <c r="H514" t="s">
        <v>75</v>
      </c>
      <c r="I514" t="s"/>
      <c r="J514" t="s">
        <v>76</v>
      </c>
      <c r="K514" t="n">
        <v>28</v>
      </c>
      <c r="L514" t="s">
        <v>77</v>
      </c>
      <c r="M514" t="s">
        <v>1445</v>
      </c>
      <c r="N514" t="s">
        <v>1446</v>
      </c>
      <c r="O514" t="s">
        <v>80</v>
      </c>
      <c r="P514" t="s">
        <v>1444</v>
      </c>
      <c r="Q514" t="s"/>
      <c r="R514" t="s">
        <v>81</v>
      </c>
      <c r="S514" t="s">
        <v>1447</v>
      </c>
      <c r="T514" t="s">
        <v>83</v>
      </c>
      <c r="U514" t="s"/>
      <c r="V514" t="s">
        <v>84</v>
      </c>
      <c r="W514" t="s">
        <v>85</v>
      </c>
      <c r="X514" t="s"/>
      <c r="Y514" t="s">
        <v>86</v>
      </c>
      <c r="Z514">
        <f>HYPERLINK("https://38.76.27.249/savepage/tk_15422078053158243_sr_1793.html","info")</f>
        <v/>
      </c>
      <c r="AA514" t="s"/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>
        <v>89</v>
      </c>
      <c r="AM514" t="s"/>
      <c r="AN514" t="s">
        <v>88</v>
      </c>
      <c r="AO514" t="s">
        <v>90</v>
      </c>
      <c r="AP514" t="n">
        <v>202</v>
      </c>
      <c r="AQ514" t="s">
        <v>91</v>
      </c>
      <c r="AR514" t="s">
        <v>92</v>
      </c>
      <c r="AS514" t="s"/>
      <c r="AT514" t="s">
        <v>93</v>
      </c>
      <c r="AU514" t="s"/>
      <c r="AV514" t="s"/>
      <c r="AW514" t="s"/>
      <c r="AX514" t="s"/>
      <c r="AY514" t="s"/>
      <c r="AZ514" t="s"/>
      <c r="BA514" t="s"/>
      <c r="BB514" t="n">
        <v>532447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94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1448</v>
      </c>
      <c r="F515" t="s"/>
      <c r="G515" t="s">
        <v>74</v>
      </c>
      <c r="H515" t="s">
        <v>75</v>
      </c>
      <c r="I515" t="s"/>
      <c r="J515" t="s">
        <v>76</v>
      </c>
      <c r="K515" t="n">
        <v>29.01</v>
      </c>
      <c r="L515" t="s">
        <v>77</v>
      </c>
      <c r="M515" t="s">
        <v>1449</v>
      </c>
      <c r="N515" t="s">
        <v>120</v>
      </c>
      <c r="O515" t="s">
        <v>80</v>
      </c>
      <c r="P515" t="s">
        <v>1448</v>
      </c>
      <c r="Q515" t="s"/>
      <c r="R515" t="s">
        <v>81</v>
      </c>
      <c r="S515" t="s">
        <v>1450</v>
      </c>
      <c r="T515" t="s">
        <v>83</v>
      </c>
      <c r="U515" t="s"/>
      <c r="V515" t="s">
        <v>84</v>
      </c>
      <c r="W515" t="s">
        <v>99</v>
      </c>
      <c r="X515" t="s"/>
      <c r="Y515" t="s">
        <v>86</v>
      </c>
      <c r="Z515">
        <f>HYPERLINK("https://38.76.27.249/savepage/tk_15422088288382351_sr_1793.html","info")</f>
        <v/>
      </c>
      <c r="AA515" t="s"/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>
        <v>89</v>
      </c>
      <c r="AM515" t="s"/>
      <c r="AN515" t="s">
        <v>88</v>
      </c>
      <c r="AO515" t="s">
        <v>90</v>
      </c>
      <c r="AP515" t="n">
        <v>385</v>
      </c>
      <c r="AQ515" t="s">
        <v>91</v>
      </c>
      <c r="AR515" t="s">
        <v>92</v>
      </c>
      <c r="AS515" t="s"/>
      <c r="AT515" t="s">
        <v>93</v>
      </c>
      <c r="AU515" t="s"/>
      <c r="AV515" t="s"/>
      <c r="AW515" t="s"/>
      <c r="AX515" t="s"/>
      <c r="AY515" t="s"/>
      <c r="AZ515" t="s"/>
      <c r="BA515" t="s"/>
      <c r="BB515" t="n">
        <v>5042166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94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1451</v>
      </c>
      <c r="F516" t="s"/>
      <c r="G516" t="s">
        <v>74</v>
      </c>
      <c r="H516" t="s">
        <v>75</v>
      </c>
      <c r="I516" t="s"/>
      <c r="J516" t="s">
        <v>76</v>
      </c>
      <c r="K516" t="n">
        <v>25.92</v>
      </c>
      <c r="L516" t="s">
        <v>77</v>
      </c>
      <c r="M516" t="s">
        <v>1452</v>
      </c>
      <c r="N516" t="s">
        <v>131</v>
      </c>
      <c r="O516" t="s">
        <v>80</v>
      </c>
      <c r="P516" t="s">
        <v>1451</v>
      </c>
      <c r="Q516" t="s"/>
      <c r="R516" t="s">
        <v>81</v>
      </c>
      <c r="S516" t="s">
        <v>1453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HYPERLINK("https://38.76.27.249/savepage/tk_15422070705860004_sr_1793.html","info")</f>
        <v/>
      </c>
      <c r="AA516" t="s"/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>
        <v>89</v>
      </c>
      <c r="AM516" t="s"/>
      <c r="AN516" t="s">
        <v>133</v>
      </c>
      <c r="AO516" t="s">
        <v>360</v>
      </c>
      <c r="AP516" t="n">
        <v>74</v>
      </c>
      <c r="AQ516" t="s">
        <v>91</v>
      </c>
      <c r="AR516" t="s">
        <v>71</v>
      </c>
      <c r="AS516" t="s"/>
      <c r="AT516" t="s">
        <v>93</v>
      </c>
      <c r="AU516" t="s"/>
      <c r="AV516" t="s"/>
      <c r="AW516" t="s"/>
      <c r="AX516" t="s"/>
      <c r="AY516" t="s"/>
      <c r="AZ516" t="s"/>
      <c r="BA516" t="s"/>
      <c r="BB516" t="n">
        <v>773210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94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1451</v>
      </c>
      <c r="F517" t="s"/>
      <c r="G517" t="s">
        <v>74</v>
      </c>
      <c r="H517" t="s">
        <v>75</v>
      </c>
      <c r="I517" t="s"/>
      <c r="J517" t="s">
        <v>76</v>
      </c>
      <c r="K517" t="n">
        <v>28.14</v>
      </c>
      <c r="L517" t="s">
        <v>77</v>
      </c>
      <c r="M517" t="s">
        <v>816</v>
      </c>
      <c r="N517" t="s">
        <v>131</v>
      </c>
      <c r="O517" t="s">
        <v>80</v>
      </c>
      <c r="P517" t="s">
        <v>1451</v>
      </c>
      <c r="Q517" t="s"/>
      <c r="R517" t="s">
        <v>81</v>
      </c>
      <c r="S517" t="s">
        <v>1454</v>
      </c>
      <c r="T517" t="s">
        <v>83</v>
      </c>
      <c r="U517" t="s"/>
      <c r="V517" t="s">
        <v>84</v>
      </c>
      <c r="W517" t="s">
        <v>99</v>
      </c>
      <c r="X517" t="s"/>
      <c r="Y517" t="s">
        <v>86</v>
      </c>
      <c r="Z517">
        <f>HYPERLINK("https://38.76.27.249/savepage/tk_15422070705860004_sr_1793.html","info")</f>
        <v/>
      </c>
      <c r="AA517" t="s"/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>
        <v>89</v>
      </c>
      <c r="AM517" t="s"/>
      <c r="AN517" t="s">
        <v>133</v>
      </c>
      <c r="AO517" t="s">
        <v>1455</v>
      </c>
      <c r="AP517" t="n">
        <v>74</v>
      </c>
      <c r="AQ517" t="s">
        <v>91</v>
      </c>
      <c r="AR517" t="s">
        <v>71</v>
      </c>
      <c r="AS517" t="s"/>
      <c r="AT517" t="s">
        <v>93</v>
      </c>
      <c r="AU517" t="s"/>
      <c r="AV517" t="s"/>
      <c r="AW517" t="s"/>
      <c r="AX517" t="s"/>
      <c r="AY517" t="s"/>
      <c r="AZ517" t="s"/>
      <c r="BA517" t="s"/>
      <c r="BB517" t="n">
        <v>773210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94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1456</v>
      </c>
      <c r="F518" t="s"/>
      <c r="G518" t="s">
        <v>74</v>
      </c>
      <c r="H518" t="s">
        <v>75</v>
      </c>
      <c r="I518" t="s"/>
      <c r="J518" t="s">
        <v>76</v>
      </c>
      <c r="K518" t="n">
        <v>103.4</v>
      </c>
      <c r="L518" t="s">
        <v>77</v>
      </c>
      <c r="M518" t="s">
        <v>1423</v>
      </c>
      <c r="N518" t="s">
        <v>186</v>
      </c>
      <c r="O518" t="s">
        <v>80</v>
      </c>
      <c r="P518" t="s">
        <v>1456</v>
      </c>
      <c r="Q518" t="s"/>
      <c r="R518" t="s">
        <v>81</v>
      </c>
      <c r="S518" t="s">
        <v>1424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HYPERLINK("https://38.76.27.249/savepage/tk_1542206823916014_sr_1793.html","info")</f>
        <v/>
      </c>
      <c r="AA518" t="s"/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>
        <v>89</v>
      </c>
      <c r="AM518" t="s"/>
      <c r="AN518" t="s">
        <v>88</v>
      </c>
      <c r="AO518" t="s">
        <v>90</v>
      </c>
      <c r="AP518" t="n">
        <v>34</v>
      </c>
      <c r="AQ518" t="s">
        <v>91</v>
      </c>
      <c r="AR518" t="s">
        <v>92</v>
      </c>
      <c r="AS518" t="s"/>
      <c r="AT518" t="s">
        <v>93</v>
      </c>
      <c r="AU518" t="s"/>
      <c r="AV518" t="s"/>
      <c r="AW518" t="s"/>
      <c r="AX518" t="s"/>
      <c r="AY518" t="s"/>
      <c r="AZ518" t="s"/>
      <c r="BA518" t="s"/>
      <c r="BB518" t="n">
        <v>91739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94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1457</v>
      </c>
      <c r="F519" t="s"/>
      <c r="G519" t="s">
        <v>74</v>
      </c>
      <c r="H519" t="s">
        <v>75</v>
      </c>
      <c r="I519" t="s"/>
      <c r="J519" t="s">
        <v>76</v>
      </c>
      <c r="K519" t="n">
        <v>249.22</v>
      </c>
      <c r="L519" t="s">
        <v>77</v>
      </c>
      <c r="M519" t="s">
        <v>1458</v>
      </c>
      <c r="N519" t="s">
        <v>1459</v>
      </c>
      <c r="O519" t="s">
        <v>80</v>
      </c>
      <c r="P519" t="s">
        <v>1457</v>
      </c>
      <c r="Q519" t="s"/>
      <c r="R519" t="s">
        <v>81</v>
      </c>
      <c r="S519" t="s">
        <v>1460</v>
      </c>
      <c r="T519" t="s">
        <v>83</v>
      </c>
      <c r="U519" t="s"/>
      <c r="V519" t="s">
        <v>84</v>
      </c>
      <c r="W519" t="s">
        <v>85</v>
      </c>
      <c r="X519" t="s"/>
      <c r="Y519" t="s">
        <v>86</v>
      </c>
      <c r="Z519">
        <f>HYPERLINK("https://38.76.27.249/savepage/tk_15422067701510813_sr_1793.html","info")</f>
        <v/>
      </c>
      <c r="AA519" t="s"/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>
        <v>89</v>
      </c>
      <c r="AM519" t="s"/>
      <c r="AN519" t="s">
        <v>88</v>
      </c>
      <c r="AO519" t="s">
        <v>90</v>
      </c>
      <c r="AP519" t="n">
        <v>25</v>
      </c>
      <c r="AQ519" t="s">
        <v>91</v>
      </c>
      <c r="AR519" t="s">
        <v>92</v>
      </c>
      <c r="AS519" t="s"/>
      <c r="AT519" t="s">
        <v>93</v>
      </c>
      <c r="AU519" t="s"/>
      <c r="AV519" t="s"/>
      <c r="AW519" t="s"/>
      <c r="AX519" t="s"/>
      <c r="AY519" t="s"/>
      <c r="AZ519" t="s"/>
      <c r="BA519" t="s"/>
      <c r="BB519" t="n">
        <v>109719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94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1457</v>
      </c>
      <c r="F520" t="s"/>
      <c r="G520" t="s">
        <v>74</v>
      </c>
      <c r="H520" t="s">
        <v>75</v>
      </c>
      <c r="I520" t="s"/>
      <c r="J520" t="s">
        <v>76</v>
      </c>
      <c r="K520" t="n">
        <v>262.48</v>
      </c>
      <c r="L520" t="s">
        <v>77</v>
      </c>
      <c r="M520" t="s">
        <v>391</v>
      </c>
      <c r="N520" t="s">
        <v>1459</v>
      </c>
      <c r="O520" t="s">
        <v>80</v>
      </c>
      <c r="P520" t="s">
        <v>1457</v>
      </c>
      <c r="Q520" t="s"/>
      <c r="R520" t="s">
        <v>81</v>
      </c>
      <c r="S520" t="s">
        <v>1461</v>
      </c>
      <c r="T520" t="s">
        <v>83</v>
      </c>
      <c r="U520" t="s"/>
      <c r="V520" t="s">
        <v>84</v>
      </c>
      <c r="W520" t="s">
        <v>99</v>
      </c>
      <c r="X520" t="s"/>
      <c r="Y520" t="s">
        <v>86</v>
      </c>
      <c r="Z520">
        <f>HYPERLINK("https://38.76.27.249/savepage/tk_15422067701510813_sr_1793.html","info")</f>
        <v/>
      </c>
      <c r="AA520" t="s"/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>
        <v>89</v>
      </c>
      <c r="AM520" t="s"/>
      <c r="AN520" t="s">
        <v>88</v>
      </c>
      <c r="AO520" t="s">
        <v>90</v>
      </c>
      <c r="AP520" t="n">
        <v>25</v>
      </c>
      <c r="AQ520" t="s">
        <v>91</v>
      </c>
      <c r="AR520" t="s">
        <v>92</v>
      </c>
      <c r="AS520" t="s"/>
      <c r="AT520" t="s">
        <v>93</v>
      </c>
      <c r="AU520" t="s"/>
      <c r="AV520" t="s"/>
      <c r="AW520" t="s"/>
      <c r="AX520" t="s"/>
      <c r="AY520" t="s"/>
      <c r="AZ520" t="s"/>
      <c r="BA520" t="s"/>
      <c r="BB520" t="n">
        <v>109719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94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1457</v>
      </c>
      <c r="F521" t="s"/>
      <c r="G521" t="s">
        <v>74</v>
      </c>
      <c r="H521" t="s">
        <v>75</v>
      </c>
      <c r="I521" t="s"/>
      <c r="J521" t="s">
        <v>76</v>
      </c>
      <c r="K521" t="n">
        <v>275.74</v>
      </c>
      <c r="L521" t="s">
        <v>77</v>
      </c>
      <c r="M521" t="s">
        <v>1462</v>
      </c>
      <c r="N521" t="s">
        <v>1459</v>
      </c>
      <c r="O521" t="s">
        <v>80</v>
      </c>
      <c r="P521" t="s">
        <v>1457</v>
      </c>
      <c r="Q521" t="s"/>
      <c r="R521" t="s">
        <v>81</v>
      </c>
      <c r="S521" t="s">
        <v>1463</v>
      </c>
      <c r="T521" t="s">
        <v>83</v>
      </c>
      <c r="U521" t="s"/>
      <c r="V521" t="s">
        <v>84</v>
      </c>
      <c r="W521" t="s">
        <v>99</v>
      </c>
      <c r="X521" t="s"/>
      <c r="Y521" t="s">
        <v>86</v>
      </c>
      <c r="Z521">
        <f>HYPERLINK("https://38.76.27.249/savepage/tk_15422067701510813_sr_1793.html","info")</f>
        <v/>
      </c>
      <c r="AA521" t="s"/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>
        <v>89</v>
      </c>
      <c r="AM521" t="s"/>
      <c r="AN521" t="s">
        <v>88</v>
      </c>
      <c r="AO521" t="s">
        <v>90</v>
      </c>
      <c r="AP521" t="n">
        <v>25</v>
      </c>
      <c r="AQ521" t="s">
        <v>91</v>
      </c>
      <c r="AR521" t="s">
        <v>92</v>
      </c>
      <c r="AS521" t="s"/>
      <c r="AT521" t="s">
        <v>93</v>
      </c>
      <c r="AU521" t="s"/>
      <c r="AV521" t="s"/>
      <c r="AW521" t="s"/>
      <c r="AX521" t="s"/>
      <c r="AY521" t="s"/>
      <c r="AZ521" t="s"/>
      <c r="BA521" t="s"/>
      <c r="BB521" t="n">
        <v>109719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94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1464</v>
      </c>
      <c r="F522" t="s"/>
      <c r="G522" t="s">
        <v>74</v>
      </c>
      <c r="H522" t="s">
        <v>75</v>
      </c>
      <c r="I522" t="s"/>
      <c r="J522" t="s">
        <v>76</v>
      </c>
      <c r="K522" t="n">
        <v>17.98</v>
      </c>
      <c r="L522" t="s">
        <v>77</v>
      </c>
      <c r="M522" t="s">
        <v>1465</v>
      </c>
      <c r="N522" t="s">
        <v>695</v>
      </c>
      <c r="O522" t="s">
        <v>80</v>
      </c>
      <c r="P522" t="s">
        <v>1464</v>
      </c>
      <c r="Q522" t="s"/>
      <c r="R522" t="s">
        <v>81</v>
      </c>
      <c r="S522" t="s">
        <v>1466</v>
      </c>
      <c r="T522" t="s">
        <v>83</v>
      </c>
      <c r="U522" t="s"/>
      <c r="V522" t="s">
        <v>84</v>
      </c>
      <c r="W522" t="s">
        <v>85</v>
      </c>
      <c r="X522" t="s"/>
      <c r="Y522" t="s">
        <v>86</v>
      </c>
      <c r="Z522">
        <f>HYPERLINK("https://38.76.27.249/savepage/tk_1542207958910122_sr_1793.html","info")</f>
        <v/>
      </c>
      <c r="AA522" t="s"/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>
        <v>89</v>
      </c>
      <c r="AM522" t="s"/>
      <c r="AN522" t="s">
        <v>88</v>
      </c>
      <c r="AO522" t="s">
        <v>90</v>
      </c>
      <c r="AP522" t="n">
        <v>228</v>
      </c>
      <c r="AQ522" t="s">
        <v>91</v>
      </c>
      <c r="AR522" t="s">
        <v>71</v>
      </c>
      <c r="AS522" t="s"/>
      <c r="AT522" t="s">
        <v>93</v>
      </c>
      <c r="AU522" t="s"/>
      <c r="AV522" t="s"/>
      <c r="AW522" t="s"/>
      <c r="AX522" t="s"/>
      <c r="AY522" t="s"/>
      <c r="AZ522" t="s"/>
      <c r="BA522" t="s"/>
      <c r="BB522" t="n">
        <v>5042933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94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1464</v>
      </c>
      <c r="F523" t="s"/>
      <c r="G523" t="s">
        <v>74</v>
      </c>
      <c r="H523" t="s">
        <v>75</v>
      </c>
      <c r="I523" t="s"/>
      <c r="J523" t="s">
        <v>76</v>
      </c>
      <c r="K523" t="n">
        <v>19.34</v>
      </c>
      <c r="L523" t="s">
        <v>77</v>
      </c>
      <c r="M523" t="s">
        <v>1449</v>
      </c>
      <c r="N523" t="s">
        <v>695</v>
      </c>
      <c r="O523" t="s">
        <v>80</v>
      </c>
      <c r="P523" t="s">
        <v>1464</v>
      </c>
      <c r="Q523" t="s"/>
      <c r="R523" t="s">
        <v>81</v>
      </c>
      <c r="S523" t="s">
        <v>1467</v>
      </c>
      <c r="T523" t="s">
        <v>83</v>
      </c>
      <c r="U523" t="s"/>
      <c r="V523" t="s">
        <v>84</v>
      </c>
      <c r="W523" t="s">
        <v>99</v>
      </c>
      <c r="X523" t="s"/>
      <c r="Y523" t="s">
        <v>86</v>
      </c>
      <c r="Z523">
        <f>HYPERLINK("https://38.76.27.249/savepage/tk_1542207958910122_sr_1793.html","info")</f>
        <v/>
      </c>
      <c r="AA523" t="s"/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>
        <v>89</v>
      </c>
      <c r="AM523" t="s"/>
      <c r="AN523" t="s">
        <v>88</v>
      </c>
      <c r="AO523" t="s">
        <v>90</v>
      </c>
      <c r="AP523" t="n">
        <v>228</v>
      </c>
      <c r="AQ523" t="s">
        <v>91</v>
      </c>
      <c r="AR523" t="s">
        <v>71</v>
      </c>
      <c r="AS523" t="s"/>
      <c r="AT523" t="s">
        <v>93</v>
      </c>
      <c r="AU523" t="s"/>
      <c r="AV523" t="s"/>
      <c r="AW523" t="s"/>
      <c r="AX523" t="s"/>
      <c r="AY523" t="s"/>
      <c r="AZ523" t="s"/>
      <c r="BA523" t="s"/>
      <c r="BB523" t="n">
        <v>5042933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94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1468</v>
      </c>
      <c r="F524" t="s"/>
      <c r="G524" t="s">
        <v>74</v>
      </c>
      <c r="H524" t="s">
        <v>75</v>
      </c>
      <c r="I524" t="s"/>
      <c r="J524" t="s">
        <v>76</v>
      </c>
      <c r="K524" t="n">
        <v>40.26</v>
      </c>
      <c r="L524" t="s">
        <v>77</v>
      </c>
      <c r="M524" t="s">
        <v>1469</v>
      </c>
      <c r="N524" t="s">
        <v>124</v>
      </c>
      <c r="O524" t="s">
        <v>80</v>
      </c>
      <c r="P524" t="s">
        <v>1468</v>
      </c>
      <c r="Q524" t="s"/>
      <c r="R524" t="s">
        <v>81</v>
      </c>
      <c r="S524" t="s">
        <v>1470</v>
      </c>
      <c r="T524" t="s">
        <v>83</v>
      </c>
      <c r="U524" t="s"/>
      <c r="V524" t="s">
        <v>84</v>
      </c>
      <c r="W524" t="s">
        <v>99</v>
      </c>
      <c r="X524" t="s"/>
      <c r="Y524" t="s">
        <v>86</v>
      </c>
      <c r="Z524">
        <f>HYPERLINK("https://38.76.27.249/savepage/tk_15422077550683355_sr_1793.html","info")</f>
        <v/>
      </c>
      <c r="AA524" t="s"/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>
        <v>89</v>
      </c>
      <c r="AM524" t="s"/>
      <c r="AN524" t="s">
        <v>88</v>
      </c>
      <c r="AO524" t="s">
        <v>90</v>
      </c>
      <c r="AP524" t="n">
        <v>193</v>
      </c>
      <c r="AQ524" t="s">
        <v>91</v>
      </c>
      <c r="AR524" t="s">
        <v>92</v>
      </c>
      <c r="AS524" t="s"/>
      <c r="AT524" t="s">
        <v>93</v>
      </c>
      <c r="AU524" t="s"/>
      <c r="AV524" t="s"/>
      <c r="AW524" t="s"/>
      <c r="AX524" t="s"/>
      <c r="AY524" t="s"/>
      <c r="AZ524" t="s"/>
      <c r="BA524" t="s"/>
      <c r="BB524" t="n">
        <v>5041487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94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1471</v>
      </c>
      <c r="F525" t="s"/>
      <c r="G525" t="s">
        <v>74</v>
      </c>
      <c r="H525" t="s">
        <v>75</v>
      </c>
      <c r="I525" t="s"/>
      <c r="J525" t="s">
        <v>76</v>
      </c>
      <c r="K525" t="n">
        <v>21.47</v>
      </c>
      <c r="L525" t="s">
        <v>77</v>
      </c>
      <c r="M525" t="s">
        <v>596</v>
      </c>
      <c r="N525" t="s">
        <v>131</v>
      </c>
      <c r="O525" t="s">
        <v>80</v>
      </c>
      <c r="P525" t="s">
        <v>1471</v>
      </c>
      <c r="Q525" t="s"/>
      <c r="R525" t="s">
        <v>81</v>
      </c>
      <c r="S525" t="s">
        <v>597</v>
      </c>
      <c r="T525" t="s">
        <v>83</v>
      </c>
      <c r="U525" t="s"/>
      <c r="V525" t="s">
        <v>84</v>
      </c>
      <c r="W525" t="s">
        <v>99</v>
      </c>
      <c r="X525" t="s"/>
      <c r="Y525" t="s">
        <v>86</v>
      </c>
      <c r="Z525">
        <f>HYPERLINK("https://38.76.27.249/savepage/tk_15422077818894134_sr_1793.html","info")</f>
        <v/>
      </c>
      <c r="AA525" t="s"/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>
        <v>89</v>
      </c>
      <c r="AM525" t="s"/>
      <c r="AN525" t="s">
        <v>88</v>
      </c>
      <c r="AO525" t="s">
        <v>90</v>
      </c>
      <c r="AP525" t="n">
        <v>198</v>
      </c>
      <c r="AQ525" t="s">
        <v>91</v>
      </c>
      <c r="AR525" t="s">
        <v>92</v>
      </c>
      <c r="AS525" t="s"/>
      <c r="AT525" t="s">
        <v>93</v>
      </c>
      <c r="AU525" t="s"/>
      <c r="AV525" t="s"/>
      <c r="AW525" t="s"/>
      <c r="AX525" t="s"/>
      <c r="AY525" t="s"/>
      <c r="AZ525" t="s"/>
      <c r="BA525" t="s"/>
      <c r="BB525" t="n">
        <v>1984727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94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1472</v>
      </c>
      <c r="F526" t="s"/>
      <c r="G526" t="s">
        <v>74</v>
      </c>
      <c r="H526" t="s">
        <v>75</v>
      </c>
      <c r="I526" t="s"/>
      <c r="J526" t="s">
        <v>76</v>
      </c>
      <c r="K526" t="n">
        <v>89.47</v>
      </c>
      <c r="L526" t="s">
        <v>77</v>
      </c>
      <c r="M526" t="s">
        <v>1473</v>
      </c>
      <c r="N526" t="s">
        <v>1474</v>
      </c>
      <c r="O526" t="s">
        <v>80</v>
      </c>
      <c r="P526" t="s">
        <v>1472</v>
      </c>
      <c r="Q526" t="s"/>
      <c r="R526" t="s">
        <v>81</v>
      </c>
      <c r="S526" t="s">
        <v>1475</v>
      </c>
      <c r="T526" t="s">
        <v>83</v>
      </c>
      <c r="U526" t="s"/>
      <c r="V526" t="s">
        <v>84</v>
      </c>
      <c r="W526" t="s">
        <v>99</v>
      </c>
      <c r="X526" t="s"/>
      <c r="Y526" t="s">
        <v>86</v>
      </c>
      <c r="Z526">
        <f>HYPERLINK("https://38.76.27.249/savepage/tk_15422073085731738_sr_1793.html","info")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>
        <v>89</v>
      </c>
      <c r="AM526" t="s"/>
      <c r="AN526" t="s">
        <v>88</v>
      </c>
      <c r="AO526" t="s">
        <v>90</v>
      </c>
      <c r="AP526" t="n">
        <v>112</v>
      </c>
      <c r="AQ526" t="s">
        <v>91</v>
      </c>
      <c r="AR526" t="s">
        <v>71</v>
      </c>
      <c r="AS526" t="s"/>
      <c r="AT526" t="s">
        <v>93</v>
      </c>
      <c r="AU526" t="s"/>
      <c r="AV526" t="s"/>
      <c r="AW526" t="s"/>
      <c r="AX526" t="s"/>
      <c r="AY526" t="s"/>
      <c r="AZ526" t="s"/>
      <c r="BA526" t="s"/>
      <c r="BB526" t="n">
        <v>308213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94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1476</v>
      </c>
      <c r="F527" t="s"/>
      <c r="G527" t="s">
        <v>74</v>
      </c>
      <c r="H527" t="s">
        <v>75</v>
      </c>
      <c r="I527" t="s"/>
      <c r="J527" t="s">
        <v>76</v>
      </c>
      <c r="K527" t="n">
        <v>21.21</v>
      </c>
      <c r="L527" t="s">
        <v>77</v>
      </c>
      <c r="M527" t="s">
        <v>671</v>
      </c>
      <c r="N527" t="s">
        <v>1477</v>
      </c>
      <c r="O527" t="s">
        <v>80</v>
      </c>
      <c r="P527" t="s">
        <v>1476</v>
      </c>
      <c r="Q527" t="s"/>
      <c r="R527" t="s">
        <v>81</v>
      </c>
      <c r="S527" t="s">
        <v>672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HYPERLINK("https://38.76.27.249/savepage/tk_15422083050858371_sr_1793.html","info")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>
        <v>89</v>
      </c>
      <c r="AM527" t="s"/>
      <c r="AN527" t="s">
        <v>88</v>
      </c>
      <c r="AO527" t="s">
        <v>90</v>
      </c>
      <c r="AP527" t="n">
        <v>291</v>
      </c>
      <c r="AQ527" t="s">
        <v>91</v>
      </c>
      <c r="AR527" t="s">
        <v>92</v>
      </c>
      <c r="AS527" t="s"/>
      <c r="AT527" t="s">
        <v>93</v>
      </c>
      <c r="AU527" t="s"/>
      <c r="AV527" t="s"/>
      <c r="AW527" t="s"/>
      <c r="AX527" t="s"/>
      <c r="AY527" t="s"/>
      <c r="AZ527" t="s"/>
      <c r="BA527" t="s"/>
      <c r="BB527" t="n">
        <v>3354982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94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1478</v>
      </c>
      <c r="F528" t="s"/>
      <c r="G528" t="s">
        <v>74</v>
      </c>
      <c r="H528" t="s">
        <v>75</v>
      </c>
      <c r="I528" t="s"/>
      <c r="J528" t="s">
        <v>76</v>
      </c>
      <c r="K528" t="n">
        <v>17.82</v>
      </c>
      <c r="L528" t="s">
        <v>77</v>
      </c>
      <c r="M528" t="s">
        <v>397</v>
      </c>
      <c r="N528" t="s">
        <v>97</v>
      </c>
      <c r="O528" t="s">
        <v>80</v>
      </c>
      <c r="P528" t="s">
        <v>1478</v>
      </c>
      <c r="Q528" t="s"/>
      <c r="R528" t="s">
        <v>81</v>
      </c>
      <c r="S528" t="s">
        <v>1161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HYPERLINK("https://38.76.27.249/savepage/tk_15422100622806036_sr_1793.html","info")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>
        <v>89</v>
      </c>
      <c r="AM528" t="s"/>
      <c r="AN528" t="s">
        <v>88</v>
      </c>
      <c r="AO528" t="s">
        <v>90</v>
      </c>
      <c r="AP528" t="n">
        <v>613</v>
      </c>
      <c r="AQ528" t="s">
        <v>91</v>
      </c>
      <c r="AR528" t="s">
        <v>92</v>
      </c>
      <c r="AS528" t="s"/>
      <c r="AT528" t="s">
        <v>93</v>
      </c>
      <c r="AU528" t="s"/>
      <c r="AV528" t="s"/>
      <c r="AW528" t="s"/>
      <c r="AX528" t="s"/>
      <c r="AY528" t="s"/>
      <c r="AZ528" t="s"/>
      <c r="BA528" t="s"/>
      <c r="BB528" t="n">
        <v>4405821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94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1479</v>
      </c>
      <c r="F529" t="s"/>
      <c r="G529" t="s">
        <v>74</v>
      </c>
      <c r="H529" t="s">
        <v>75</v>
      </c>
      <c r="I529" t="s"/>
      <c r="J529" t="s">
        <v>76</v>
      </c>
      <c r="K529" t="n">
        <v>53.13</v>
      </c>
      <c r="L529" t="s">
        <v>77</v>
      </c>
      <c r="M529" t="s">
        <v>1480</v>
      </c>
      <c r="N529" t="s">
        <v>157</v>
      </c>
      <c r="O529" t="s">
        <v>80</v>
      </c>
      <c r="P529" t="s">
        <v>1479</v>
      </c>
      <c r="Q529" t="s"/>
      <c r="R529" t="s">
        <v>81</v>
      </c>
      <c r="S529" t="s">
        <v>1481</v>
      </c>
      <c r="T529" t="s">
        <v>83</v>
      </c>
      <c r="U529" t="s"/>
      <c r="V529" t="s">
        <v>84</v>
      </c>
      <c r="W529" t="s">
        <v>85</v>
      </c>
      <c r="X529" t="s"/>
      <c r="Y529" t="s">
        <v>86</v>
      </c>
      <c r="Z529">
        <f>HYPERLINK("https://38.76.27.249/savepage/tk_1542207901324246_sr_1793.html","info")</f>
        <v/>
      </c>
      <c r="AA529" t="s"/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>
        <v>89</v>
      </c>
      <c r="AM529" t="s"/>
      <c r="AN529" t="s">
        <v>88</v>
      </c>
      <c r="AO529" t="s">
        <v>90</v>
      </c>
      <c r="AP529" t="n">
        <v>218</v>
      </c>
      <c r="AQ529" t="s">
        <v>91</v>
      </c>
      <c r="AR529" t="s">
        <v>92</v>
      </c>
      <c r="AS529" t="s"/>
      <c r="AT529" t="s">
        <v>93</v>
      </c>
      <c r="AU529" t="s"/>
      <c r="AV529" t="s"/>
      <c r="AW529" t="s"/>
      <c r="AX529" t="s"/>
      <c r="AY529" t="s"/>
      <c r="AZ529" t="s"/>
      <c r="BA529" t="s"/>
      <c r="BB529" t="n">
        <v>2675753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94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1482</v>
      </c>
      <c r="F530" t="s"/>
      <c r="G530" t="s">
        <v>74</v>
      </c>
      <c r="H530" t="s">
        <v>75</v>
      </c>
      <c r="I530" t="s"/>
      <c r="J530" t="s">
        <v>76</v>
      </c>
      <c r="K530" t="n">
        <v>39.6</v>
      </c>
      <c r="L530" t="s">
        <v>77</v>
      </c>
      <c r="M530" t="s">
        <v>409</v>
      </c>
      <c r="N530" t="s">
        <v>120</v>
      </c>
      <c r="O530" t="s">
        <v>80</v>
      </c>
      <c r="P530" t="s">
        <v>1482</v>
      </c>
      <c r="Q530" t="s"/>
      <c r="R530" t="s">
        <v>81</v>
      </c>
      <c r="S530" t="s">
        <v>1483</v>
      </c>
      <c r="T530" t="s">
        <v>83</v>
      </c>
      <c r="U530" t="s"/>
      <c r="V530" t="s">
        <v>84</v>
      </c>
      <c r="W530" t="s">
        <v>99</v>
      </c>
      <c r="X530" t="s"/>
      <c r="Y530" t="s">
        <v>86</v>
      </c>
      <c r="Z530">
        <f>HYPERLINK("https://38.76.27.249/savepage/tk_1542207510126647_sr_1793.html","info")</f>
        <v/>
      </c>
      <c r="AA530" t="s"/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>
        <v>89</v>
      </c>
      <c r="AM530" t="s"/>
      <c r="AN530" t="s">
        <v>88</v>
      </c>
      <c r="AO530" t="s">
        <v>90</v>
      </c>
      <c r="AP530" t="n">
        <v>149</v>
      </c>
      <c r="AQ530" t="s">
        <v>91</v>
      </c>
      <c r="AR530" t="s">
        <v>92</v>
      </c>
      <c r="AS530" t="s"/>
      <c r="AT530" t="s">
        <v>93</v>
      </c>
      <c r="AU530" t="s"/>
      <c r="AV530" t="s"/>
      <c r="AW530" t="s"/>
      <c r="AX530" t="s"/>
      <c r="AY530" t="s"/>
      <c r="AZ530" t="s"/>
      <c r="BA530" t="s"/>
      <c r="BB530" t="n">
        <v>5042653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94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1484</v>
      </c>
      <c r="F531" t="s"/>
      <c r="G531" t="s">
        <v>74</v>
      </c>
      <c r="H531" t="s">
        <v>75</v>
      </c>
      <c r="I531" t="s"/>
      <c r="J531" t="s">
        <v>76</v>
      </c>
      <c r="K531" t="n">
        <v>83.77</v>
      </c>
      <c r="L531" t="s">
        <v>77</v>
      </c>
      <c r="M531" t="s">
        <v>109</v>
      </c>
      <c r="N531" t="s">
        <v>394</v>
      </c>
      <c r="O531" t="s">
        <v>80</v>
      </c>
      <c r="P531" t="s">
        <v>1484</v>
      </c>
      <c r="Q531" t="s"/>
      <c r="R531" t="s">
        <v>81</v>
      </c>
      <c r="S531" t="s">
        <v>1485</v>
      </c>
      <c r="T531" t="s">
        <v>83</v>
      </c>
      <c r="U531" t="s"/>
      <c r="V531" t="s">
        <v>84</v>
      </c>
      <c r="W531" t="s">
        <v>85</v>
      </c>
      <c r="X531" t="s"/>
      <c r="Y531" t="s">
        <v>86</v>
      </c>
      <c r="Z531">
        <f>HYPERLINK("https://38.76.27.249/savepage/tk_15422089767908182_sr_1793.html","info")</f>
        <v/>
      </c>
      <c r="AA531" t="s"/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>
        <v>89</v>
      </c>
      <c r="AM531" t="s"/>
      <c r="AN531" t="s">
        <v>88</v>
      </c>
      <c r="AO531" t="s">
        <v>90</v>
      </c>
      <c r="AP531" t="n">
        <v>414</v>
      </c>
      <c r="AQ531" t="s">
        <v>91</v>
      </c>
      <c r="AR531" t="s">
        <v>92</v>
      </c>
      <c r="AS531" t="s"/>
      <c r="AT531" t="s">
        <v>93</v>
      </c>
      <c r="AU531" t="s"/>
      <c r="AV531" t="s"/>
      <c r="AW531" t="s"/>
      <c r="AX531" t="s"/>
      <c r="AY531" t="s"/>
      <c r="AZ531" t="s"/>
      <c r="BA531" t="s"/>
      <c r="BB531" t="n">
        <v>4218906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94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1486</v>
      </c>
      <c r="F532" t="s"/>
      <c r="G532" t="s">
        <v>74</v>
      </c>
      <c r="H532" t="s">
        <v>75</v>
      </c>
      <c r="I532" t="s"/>
      <c r="J532" t="s">
        <v>76</v>
      </c>
      <c r="K532" t="n">
        <v>50.32</v>
      </c>
      <c r="L532" t="s">
        <v>77</v>
      </c>
      <c r="M532" t="s">
        <v>984</v>
      </c>
      <c r="N532" t="s">
        <v>1487</v>
      </c>
      <c r="O532" t="s">
        <v>80</v>
      </c>
      <c r="P532" t="s">
        <v>1486</v>
      </c>
      <c r="Q532" t="s"/>
      <c r="R532" t="s">
        <v>81</v>
      </c>
      <c r="S532" t="s">
        <v>1488</v>
      </c>
      <c r="T532" t="s">
        <v>83</v>
      </c>
      <c r="U532" t="s"/>
      <c r="V532" t="s">
        <v>84</v>
      </c>
      <c r="W532" t="s">
        <v>99</v>
      </c>
      <c r="X532" t="s"/>
      <c r="Y532" t="s">
        <v>86</v>
      </c>
      <c r="Z532">
        <f>HYPERLINK("https://38.76.27.249/savepage/tk_15422068157532516_sr_1793.html","info")</f>
        <v/>
      </c>
      <c r="AA532" t="s"/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>
        <v>89</v>
      </c>
      <c r="AM532" t="s"/>
      <c r="AN532" t="s">
        <v>88</v>
      </c>
      <c r="AO532" t="s">
        <v>90</v>
      </c>
      <c r="AP532" t="n">
        <v>32</v>
      </c>
      <c r="AQ532" t="s">
        <v>91</v>
      </c>
      <c r="AR532" t="s">
        <v>92</v>
      </c>
      <c r="AS532" t="s"/>
      <c r="AT532" t="s">
        <v>93</v>
      </c>
      <c r="AU532" t="s"/>
      <c r="AV532" t="s"/>
      <c r="AW532" t="s"/>
      <c r="AX532" t="s"/>
      <c r="AY532" t="s"/>
      <c r="AZ532" t="s"/>
      <c r="BA532" t="s"/>
      <c r="BB532" t="n">
        <v>247590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94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1486</v>
      </c>
      <c r="F533" t="s"/>
      <c r="G533" t="s">
        <v>74</v>
      </c>
      <c r="H533" t="s">
        <v>75</v>
      </c>
      <c r="I533" t="s"/>
      <c r="J533" t="s">
        <v>76</v>
      </c>
      <c r="K533" t="n">
        <v>68.25</v>
      </c>
      <c r="L533" t="s">
        <v>77</v>
      </c>
      <c r="M533" t="s">
        <v>1489</v>
      </c>
      <c r="N533" t="s">
        <v>1487</v>
      </c>
      <c r="O533" t="s">
        <v>80</v>
      </c>
      <c r="P533" t="s">
        <v>1486</v>
      </c>
      <c r="Q533" t="s"/>
      <c r="R533" t="s">
        <v>81</v>
      </c>
      <c r="S533" t="s">
        <v>1490</v>
      </c>
      <c r="T533" t="s">
        <v>83</v>
      </c>
      <c r="U533" t="s"/>
      <c r="V533" t="s">
        <v>84</v>
      </c>
      <c r="W533" t="s">
        <v>99</v>
      </c>
      <c r="X533" t="s"/>
      <c r="Y533" t="s">
        <v>86</v>
      </c>
      <c r="Z533">
        <f>HYPERLINK("https://38.76.27.249/savepage/tk_15422068157532516_sr_1793.html","info")</f>
        <v/>
      </c>
      <c r="AA533" t="s"/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>
        <v>89</v>
      </c>
      <c r="AM533" t="s"/>
      <c r="AN533" t="s">
        <v>88</v>
      </c>
      <c r="AO533" t="s">
        <v>90</v>
      </c>
      <c r="AP533" t="n">
        <v>32</v>
      </c>
      <c r="AQ533" t="s">
        <v>91</v>
      </c>
      <c r="AR533" t="s">
        <v>92</v>
      </c>
      <c r="AS533" t="s"/>
      <c r="AT533" t="s">
        <v>93</v>
      </c>
      <c r="AU533" t="s"/>
      <c r="AV533" t="s"/>
      <c r="AW533" t="s"/>
      <c r="AX533" t="s"/>
      <c r="AY533" t="s"/>
      <c r="AZ533" t="s"/>
      <c r="BA533" t="s"/>
      <c r="BB533" t="n">
        <v>247590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94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1491</v>
      </c>
      <c r="F534" t="s"/>
      <c r="G534" t="s">
        <v>74</v>
      </c>
      <c r="H534" t="s">
        <v>75</v>
      </c>
      <c r="I534" t="s"/>
      <c r="J534" t="s">
        <v>76</v>
      </c>
      <c r="K534" t="n">
        <v>21.51</v>
      </c>
      <c r="L534" t="s">
        <v>77</v>
      </c>
      <c r="M534" t="s">
        <v>1492</v>
      </c>
      <c r="N534" t="s">
        <v>1493</v>
      </c>
      <c r="O534" t="s">
        <v>80</v>
      </c>
      <c r="P534" t="s">
        <v>1491</v>
      </c>
      <c r="Q534" t="s"/>
      <c r="R534" t="s">
        <v>81</v>
      </c>
      <c r="S534" t="s">
        <v>1494</v>
      </c>
      <c r="T534" t="s">
        <v>83</v>
      </c>
      <c r="U534" t="s"/>
      <c r="V534" t="s">
        <v>84</v>
      </c>
      <c r="W534" t="s">
        <v>85</v>
      </c>
      <c r="X534" t="s"/>
      <c r="Y534" t="s">
        <v>86</v>
      </c>
      <c r="Z534">
        <f>HYPERLINK("https://38.76.27.249/savepage/tk_15422074270039108_sr_1793.html","info")</f>
        <v/>
      </c>
      <c r="AA534" t="s"/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>
        <v>89</v>
      </c>
      <c r="AM534" t="s"/>
      <c r="AN534" t="s">
        <v>133</v>
      </c>
      <c r="AO534" t="s">
        <v>1495</v>
      </c>
      <c r="AP534" t="n">
        <v>133</v>
      </c>
      <c r="AQ534" t="s">
        <v>91</v>
      </c>
      <c r="AR534" t="s">
        <v>71</v>
      </c>
      <c r="AS534" t="s"/>
      <c r="AT534" t="s">
        <v>93</v>
      </c>
      <c r="AU534" t="s"/>
      <c r="AV534" t="s"/>
      <c r="AW534" t="s"/>
      <c r="AX534" t="s"/>
      <c r="AY534" t="s"/>
      <c r="AZ534" t="s"/>
      <c r="BA534" t="s"/>
      <c r="BB534" t="n">
        <v>215800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94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144</v>
      </c>
      <c r="F535" t="s"/>
      <c r="G535" t="s">
        <v>74</v>
      </c>
      <c r="H535" t="s">
        <v>75</v>
      </c>
      <c r="I535" t="s"/>
      <c r="J535" t="s">
        <v>76</v>
      </c>
      <c r="K535" t="n">
        <v>10.18</v>
      </c>
      <c r="L535" t="s">
        <v>77</v>
      </c>
      <c r="M535" t="s">
        <v>109</v>
      </c>
      <c r="N535" t="s">
        <v>97</v>
      </c>
      <c r="O535" t="s">
        <v>80</v>
      </c>
      <c r="P535" t="s">
        <v>144</v>
      </c>
      <c r="Q535" t="s"/>
      <c r="R535" t="s">
        <v>81</v>
      </c>
      <c r="S535" t="s">
        <v>1496</v>
      </c>
      <c r="T535" t="s">
        <v>83</v>
      </c>
      <c r="U535" t="s"/>
      <c r="V535" t="s">
        <v>84</v>
      </c>
      <c r="W535" t="s">
        <v>99</v>
      </c>
      <c r="X535" t="s"/>
      <c r="Y535" t="s">
        <v>86</v>
      </c>
      <c r="Z535">
        <f>HYPERLINK("https://38.76.27.249/savepage/tk_15422072690350115_sr_1793.html","info")</f>
        <v/>
      </c>
      <c r="AA535" t="s"/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>
        <v>89</v>
      </c>
      <c r="AM535" t="s"/>
      <c r="AN535" t="s">
        <v>88</v>
      </c>
      <c r="AO535" t="s">
        <v>90</v>
      </c>
      <c r="AP535" t="n">
        <v>105</v>
      </c>
      <c r="AQ535" t="s">
        <v>91</v>
      </c>
      <c r="AR535" t="s">
        <v>92</v>
      </c>
      <c r="AS535" t="s"/>
      <c r="AT535" t="s">
        <v>93</v>
      </c>
      <c r="AU535" t="s"/>
      <c r="AV535" t="s"/>
      <c r="AW535" t="s"/>
      <c r="AX535" t="s"/>
      <c r="AY535" t="s"/>
      <c r="AZ535" t="s"/>
      <c r="BA535" t="s"/>
      <c r="BB535" t="n">
        <v>2648056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94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1497</v>
      </c>
      <c r="F536" t="s"/>
      <c r="G536" t="s">
        <v>74</v>
      </c>
      <c r="H536" t="s">
        <v>75</v>
      </c>
      <c r="I536" t="s"/>
      <c r="J536" t="s">
        <v>76</v>
      </c>
      <c r="K536" t="n">
        <v>42.78</v>
      </c>
      <c r="L536" t="s">
        <v>77</v>
      </c>
      <c r="M536" t="s">
        <v>1498</v>
      </c>
      <c r="N536" t="s">
        <v>186</v>
      </c>
      <c r="O536" t="s">
        <v>80</v>
      </c>
      <c r="P536" t="s">
        <v>1497</v>
      </c>
      <c r="Q536" t="s"/>
      <c r="R536" t="s">
        <v>81</v>
      </c>
      <c r="S536" t="s">
        <v>1499</v>
      </c>
      <c r="T536" t="s">
        <v>83</v>
      </c>
      <c r="U536" t="s"/>
      <c r="V536" t="s">
        <v>84</v>
      </c>
      <c r="W536" t="s">
        <v>99</v>
      </c>
      <c r="X536" t="s"/>
      <c r="Y536" t="s">
        <v>86</v>
      </c>
      <c r="Z536">
        <f>HYPERLINK("https://38.76.27.249/savepage/tk_1542207155775113_sr_1793.html","info")</f>
        <v/>
      </c>
      <c r="AA536" t="s"/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>
        <v>89</v>
      </c>
      <c r="AM536" t="s"/>
      <c r="AN536" t="s">
        <v>88</v>
      </c>
      <c r="AO536" t="s">
        <v>90</v>
      </c>
      <c r="AP536" t="n">
        <v>85</v>
      </c>
      <c r="AQ536" t="s">
        <v>91</v>
      </c>
      <c r="AR536" t="s">
        <v>210</v>
      </c>
      <c r="AS536" t="s"/>
      <c r="AT536" t="s">
        <v>93</v>
      </c>
      <c r="AU536" t="s"/>
      <c r="AV536" t="s"/>
      <c r="AW536" t="s"/>
      <c r="AX536" t="s"/>
      <c r="AY536" t="s"/>
      <c r="AZ536" t="s"/>
      <c r="BA536" t="s"/>
      <c r="BB536" t="n">
        <v>774232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94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1500</v>
      </c>
      <c r="F537" t="s"/>
      <c r="G537" t="s">
        <v>74</v>
      </c>
      <c r="H537" t="s">
        <v>75</v>
      </c>
      <c r="I537" t="s"/>
      <c r="J537" t="s">
        <v>76</v>
      </c>
      <c r="K537" t="n">
        <v>16.56</v>
      </c>
      <c r="L537" t="s">
        <v>77</v>
      </c>
      <c r="M537" t="s">
        <v>109</v>
      </c>
      <c r="N537" t="s">
        <v>102</v>
      </c>
      <c r="O537" t="s">
        <v>80</v>
      </c>
      <c r="P537" t="s">
        <v>1500</v>
      </c>
      <c r="Q537" t="s"/>
      <c r="R537" t="s">
        <v>81</v>
      </c>
      <c r="S537" t="s">
        <v>1501</v>
      </c>
      <c r="T537" t="s">
        <v>83</v>
      </c>
      <c r="U537" t="s"/>
      <c r="V537" t="s">
        <v>84</v>
      </c>
      <c r="W537" t="s">
        <v>99</v>
      </c>
      <c r="X537" t="s"/>
      <c r="Y537" t="s">
        <v>86</v>
      </c>
      <c r="Z537">
        <f>HYPERLINK("https://38.76.27.249/savepage/tk_15422101597200913_sr_1793.html","info")</f>
        <v/>
      </c>
      <c r="AA537" t="s"/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>
        <v>89</v>
      </c>
      <c r="AM537" t="s"/>
      <c r="AN537" t="s">
        <v>88</v>
      </c>
      <c r="AO537" t="s">
        <v>90</v>
      </c>
      <c r="AP537" t="n">
        <v>632</v>
      </c>
      <c r="AQ537" t="s">
        <v>91</v>
      </c>
      <c r="AR537" t="s">
        <v>92</v>
      </c>
      <c r="AS537" t="s"/>
      <c r="AT537" t="s">
        <v>93</v>
      </c>
      <c r="AU537" t="s"/>
      <c r="AV537" t="s"/>
      <c r="AW537" t="s"/>
      <c r="AX537" t="s"/>
      <c r="AY537" t="s"/>
      <c r="AZ537" t="s"/>
      <c r="BA537" t="s"/>
      <c r="BB537" t="n">
        <v>5880709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94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1502</v>
      </c>
      <c r="F538" t="s"/>
      <c r="G538" t="s">
        <v>74</v>
      </c>
      <c r="H538" t="s">
        <v>75</v>
      </c>
      <c r="I538" t="s"/>
      <c r="J538" t="s">
        <v>76</v>
      </c>
      <c r="K538" t="n">
        <v>32.66</v>
      </c>
      <c r="L538" t="s">
        <v>77</v>
      </c>
      <c r="M538" t="s">
        <v>109</v>
      </c>
      <c r="N538" t="s">
        <v>131</v>
      </c>
      <c r="O538" t="s">
        <v>80</v>
      </c>
      <c r="P538" t="s">
        <v>1502</v>
      </c>
      <c r="Q538" t="s"/>
      <c r="R538" t="s">
        <v>81</v>
      </c>
      <c r="S538" t="s">
        <v>1503</v>
      </c>
      <c r="T538" t="s">
        <v>83</v>
      </c>
      <c r="U538" t="s"/>
      <c r="V538" t="s">
        <v>84</v>
      </c>
      <c r="W538" t="s">
        <v>99</v>
      </c>
      <c r="X538" t="s"/>
      <c r="Y538" t="s">
        <v>86</v>
      </c>
      <c r="Z538">
        <f>HYPERLINK("https://38.76.27.249/savepage/tk_15422095308472304_sr_1793.html","info")</f>
        <v/>
      </c>
      <c r="AA538" t="s"/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>
        <v>89</v>
      </c>
      <c r="AM538" t="s"/>
      <c r="AN538" t="s">
        <v>88</v>
      </c>
      <c r="AO538" t="s">
        <v>90</v>
      </c>
      <c r="AP538" t="n">
        <v>515</v>
      </c>
      <c r="AQ538" t="s">
        <v>91</v>
      </c>
      <c r="AR538" t="s">
        <v>92</v>
      </c>
      <c r="AS538" t="s"/>
      <c r="AT538" t="s">
        <v>93</v>
      </c>
      <c r="AU538" t="s"/>
      <c r="AV538" t="s"/>
      <c r="AW538" t="s"/>
      <c r="AX538" t="s"/>
      <c r="AY538" t="s"/>
      <c r="AZ538" t="s"/>
      <c r="BA538" t="s"/>
      <c r="BB538" t="n">
        <v>4771580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94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1504</v>
      </c>
      <c r="F539" t="s"/>
      <c r="G539" t="s">
        <v>74</v>
      </c>
      <c r="H539" t="s">
        <v>75</v>
      </c>
      <c r="I539" t="s"/>
      <c r="J539" t="s">
        <v>76</v>
      </c>
      <c r="K539" t="n">
        <v>37.11</v>
      </c>
      <c r="L539" t="s">
        <v>77</v>
      </c>
      <c r="M539" t="s">
        <v>733</v>
      </c>
      <c r="N539" t="s">
        <v>199</v>
      </c>
      <c r="O539" t="s">
        <v>80</v>
      </c>
      <c r="P539" t="s">
        <v>1504</v>
      </c>
      <c r="Q539" t="s"/>
      <c r="R539" t="s">
        <v>81</v>
      </c>
      <c r="S539" t="s">
        <v>772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HYPERLINK("https://38.76.27.249/savepage/tk_1542207912488103_sr_1793.html","info")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>
        <v>89</v>
      </c>
      <c r="AM539" t="s"/>
      <c r="AN539" t="s">
        <v>88</v>
      </c>
      <c r="AO539" t="s">
        <v>90</v>
      </c>
      <c r="AP539" t="n">
        <v>220</v>
      </c>
      <c r="AQ539" t="s">
        <v>91</v>
      </c>
      <c r="AR539" t="s">
        <v>92</v>
      </c>
      <c r="AS539" t="s"/>
      <c r="AT539" t="s">
        <v>93</v>
      </c>
      <c r="AU539" t="s"/>
      <c r="AV539" t="s"/>
      <c r="AW539" t="s"/>
      <c r="AX539" t="s"/>
      <c r="AY539" t="s"/>
      <c r="AZ539" t="s"/>
      <c r="BA539" t="s"/>
      <c r="BB539" t="n">
        <v>400070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94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227</v>
      </c>
      <c r="F540" t="s"/>
      <c r="G540" t="s">
        <v>74</v>
      </c>
      <c r="H540" t="s">
        <v>75</v>
      </c>
      <c r="I540" t="s"/>
      <c r="J540" t="s">
        <v>76</v>
      </c>
      <c r="K540" t="n">
        <v>30.2</v>
      </c>
      <c r="L540" t="s">
        <v>77</v>
      </c>
      <c r="M540" t="s">
        <v>228</v>
      </c>
      <c r="N540" t="s">
        <v>97</v>
      </c>
      <c r="O540" t="s">
        <v>80</v>
      </c>
      <c r="P540" t="s">
        <v>227</v>
      </c>
      <c r="Q540" t="s"/>
      <c r="R540" t="s">
        <v>81</v>
      </c>
      <c r="S540" t="s">
        <v>229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HYPERLINK("https://38.76.27.249/savepage/tk_15422093978969693_sr_1793.html","info")</f>
        <v/>
      </c>
      <c r="AA540" t="s"/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>
        <v>89</v>
      </c>
      <c r="AM540" t="s"/>
      <c r="AN540" t="s">
        <v>88</v>
      </c>
      <c r="AO540" t="s">
        <v>90</v>
      </c>
      <c r="AP540" t="n">
        <v>494</v>
      </c>
      <c r="AQ540" t="s">
        <v>91</v>
      </c>
      <c r="AR540" t="s">
        <v>92</v>
      </c>
      <c r="AS540" t="s"/>
      <c r="AT540" t="s">
        <v>93</v>
      </c>
      <c r="AU540" t="s"/>
      <c r="AV540" t="s"/>
      <c r="AW540" t="s"/>
      <c r="AX540" t="s"/>
      <c r="AY540" t="s"/>
      <c r="AZ540" t="s"/>
      <c r="BA540" t="s"/>
      <c r="BB540" t="n">
        <v>2820133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94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1505</v>
      </c>
      <c r="F541" t="s"/>
      <c r="G541" t="s">
        <v>74</v>
      </c>
      <c r="H541" t="s">
        <v>75</v>
      </c>
      <c r="I541" t="s"/>
      <c r="J541" t="s">
        <v>76</v>
      </c>
      <c r="K541" t="n">
        <v>56.2</v>
      </c>
      <c r="L541" t="s">
        <v>77</v>
      </c>
      <c r="M541" t="s">
        <v>1506</v>
      </c>
      <c r="N541" t="s">
        <v>199</v>
      </c>
      <c r="O541" t="s">
        <v>80</v>
      </c>
      <c r="P541" t="s">
        <v>1505</v>
      </c>
      <c r="Q541" t="s"/>
      <c r="R541" t="s">
        <v>81</v>
      </c>
      <c r="S541" t="s">
        <v>1507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HYPERLINK("https://38.76.27.249/savepage/tk_15422090733148134_sr_1793.html","info")</f>
        <v/>
      </c>
      <c r="AA541" t="s"/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>
        <v>89</v>
      </c>
      <c r="AM541" t="s"/>
      <c r="AN541" t="s">
        <v>88</v>
      </c>
      <c r="AO541" t="s">
        <v>90</v>
      </c>
      <c r="AP541" t="n">
        <v>432</v>
      </c>
      <c r="AQ541" t="s">
        <v>91</v>
      </c>
      <c r="AR541" t="s">
        <v>92</v>
      </c>
      <c r="AS541" t="s"/>
      <c r="AT541" t="s">
        <v>93</v>
      </c>
      <c r="AU541" t="s"/>
      <c r="AV541" t="s"/>
      <c r="AW541" t="s"/>
      <c r="AX541" t="s"/>
      <c r="AY541" t="s"/>
      <c r="AZ541" t="s"/>
      <c r="BA541" t="s"/>
      <c r="BB541" t="n">
        <v>5276559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94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1508</v>
      </c>
      <c r="F542" t="s"/>
      <c r="G542" t="s">
        <v>74</v>
      </c>
      <c r="H542" t="s">
        <v>75</v>
      </c>
      <c r="I542" t="s"/>
      <c r="J542" t="s">
        <v>76</v>
      </c>
      <c r="K542" t="n">
        <v>17</v>
      </c>
      <c r="L542" t="s">
        <v>77</v>
      </c>
      <c r="M542" t="s">
        <v>109</v>
      </c>
      <c r="N542" t="s">
        <v>131</v>
      </c>
      <c r="O542" t="s">
        <v>80</v>
      </c>
      <c r="P542" t="s">
        <v>1508</v>
      </c>
      <c r="Q542" t="s"/>
      <c r="R542" t="s">
        <v>411</v>
      </c>
      <c r="S542" t="s">
        <v>1509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HYPERLINK("https://38.76.27.249/savepage/tk_15422077230727346_sr_1793.html","info")</f>
        <v/>
      </c>
      <c r="AA542" t="s"/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>
        <v>89</v>
      </c>
      <c r="AM542" t="s"/>
      <c r="AN542" t="s">
        <v>133</v>
      </c>
      <c r="AO542" t="s">
        <v>215</v>
      </c>
      <c r="AP542" t="n">
        <v>188</v>
      </c>
      <c r="AQ542" t="s">
        <v>91</v>
      </c>
      <c r="AR542" t="s">
        <v>71</v>
      </c>
      <c r="AS542" t="s"/>
      <c r="AT542" t="s">
        <v>93</v>
      </c>
      <c r="AU542" t="s"/>
      <c r="AV542" t="s"/>
      <c r="AW542" t="s"/>
      <c r="AX542" t="s"/>
      <c r="AY542" t="s"/>
      <c r="AZ542" t="s"/>
      <c r="BA542" t="s"/>
      <c r="BB542" t="n">
        <v>394367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94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965</v>
      </c>
      <c r="F543" t="s"/>
      <c r="G543" t="s">
        <v>74</v>
      </c>
      <c r="H543" t="s">
        <v>75</v>
      </c>
      <c r="I543" t="s"/>
      <c r="J543" t="s">
        <v>76</v>
      </c>
      <c r="K543" t="n">
        <v>16.35</v>
      </c>
      <c r="L543" t="s">
        <v>77</v>
      </c>
      <c r="M543" t="s">
        <v>1309</v>
      </c>
      <c r="N543" t="s">
        <v>695</v>
      </c>
      <c r="O543" t="s">
        <v>80</v>
      </c>
      <c r="P543" t="s">
        <v>965</v>
      </c>
      <c r="Q543" t="s"/>
      <c r="R543" t="s">
        <v>81</v>
      </c>
      <c r="S543" t="s">
        <v>1510</v>
      </c>
      <c r="T543" t="s">
        <v>83</v>
      </c>
      <c r="U543" t="s"/>
      <c r="V543" t="s">
        <v>84</v>
      </c>
      <c r="W543" t="s">
        <v>85</v>
      </c>
      <c r="X543" t="s"/>
      <c r="Y543" t="s">
        <v>86</v>
      </c>
      <c r="Z543">
        <f>HYPERLINK("https://38.76.27.249/savepage/tk_154221006730836_sr_1793.html","info")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>
        <v>89</v>
      </c>
      <c r="AM543" t="s"/>
      <c r="AN543" t="s">
        <v>88</v>
      </c>
      <c r="AO543" t="s">
        <v>90</v>
      </c>
      <c r="AP543" t="n">
        <v>614</v>
      </c>
      <c r="AQ543" t="s">
        <v>91</v>
      </c>
      <c r="AR543" t="s">
        <v>71</v>
      </c>
      <c r="AS543" t="s"/>
      <c r="AT543" t="s">
        <v>93</v>
      </c>
      <c r="AU543" t="s"/>
      <c r="AV543" t="s"/>
      <c r="AW543" t="s"/>
      <c r="AX543" t="s"/>
      <c r="AY543" t="s"/>
      <c r="AZ543" t="s"/>
      <c r="BA543" t="s"/>
      <c r="BB543" t="n">
        <v>5041951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94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965</v>
      </c>
      <c r="F544" t="s"/>
      <c r="G544" t="s">
        <v>74</v>
      </c>
      <c r="H544" t="s">
        <v>75</v>
      </c>
      <c r="I544" t="s"/>
      <c r="J544" t="s">
        <v>76</v>
      </c>
      <c r="K544" t="n">
        <v>17.76</v>
      </c>
      <c r="L544" t="s">
        <v>77</v>
      </c>
      <c r="M544" t="s">
        <v>1511</v>
      </c>
      <c r="N544" t="s">
        <v>695</v>
      </c>
      <c r="O544" t="s">
        <v>80</v>
      </c>
      <c r="P544" t="s">
        <v>965</v>
      </c>
      <c r="Q544" t="s"/>
      <c r="R544" t="s">
        <v>81</v>
      </c>
      <c r="S544" t="s">
        <v>690</v>
      </c>
      <c r="T544" t="s">
        <v>83</v>
      </c>
      <c r="U544" t="s"/>
      <c r="V544" t="s">
        <v>84</v>
      </c>
      <c r="W544" t="s">
        <v>99</v>
      </c>
      <c r="X544" t="s"/>
      <c r="Y544" t="s">
        <v>86</v>
      </c>
      <c r="Z544">
        <f>HYPERLINK("https://38.76.27.249/savepage/tk_154221006730836_sr_1793.html","info")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>
        <v>89</v>
      </c>
      <c r="AM544" t="s"/>
      <c r="AN544" t="s">
        <v>88</v>
      </c>
      <c r="AO544" t="s">
        <v>90</v>
      </c>
      <c r="AP544" t="n">
        <v>614</v>
      </c>
      <c r="AQ544" t="s">
        <v>91</v>
      </c>
      <c r="AR544" t="s">
        <v>71</v>
      </c>
      <c r="AS544" t="s"/>
      <c r="AT544" t="s">
        <v>93</v>
      </c>
      <c r="AU544" t="s"/>
      <c r="AV544" t="s"/>
      <c r="AW544" t="s"/>
      <c r="AX544" t="s"/>
      <c r="AY544" t="s"/>
      <c r="AZ544" t="s"/>
      <c r="BA544" t="s"/>
      <c r="BB544" t="n">
        <v>5041951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94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1512</v>
      </c>
      <c r="F545" t="s"/>
      <c r="G545" t="s">
        <v>74</v>
      </c>
      <c r="H545" t="s">
        <v>75</v>
      </c>
      <c r="I545" t="s"/>
      <c r="J545" t="s">
        <v>76</v>
      </c>
      <c r="K545" t="n">
        <v>76.14</v>
      </c>
      <c r="L545" t="s">
        <v>77</v>
      </c>
      <c r="M545" t="s">
        <v>1513</v>
      </c>
      <c r="N545" t="s">
        <v>266</v>
      </c>
      <c r="O545" t="s">
        <v>80</v>
      </c>
      <c r="P545" t="s">
        <v>1512</v>
      </c>
      <c r="Q545" t="s"/>
      <c r="R545" t="s">
        <v>81</v>
      </c>
      <c r="S545" t="s">
        <v>1514</v>
      </c>
      <c r="T545" t="s">
        <v>83</v>
      </c>
      <c r="U545" t="s"/>
      <c r="V545" t="s">
        <v>84</v>
      </c>
      <c r="W545" t="s">
        <v>99</v>
      </c>
      <c r="X545" t="s"/>
      <c r="Y545" t="s">
        <v>86</v>
      </c>
      <c r="Z545">
        <f>HYPERLINK("https://38.76.27.249/savepage/tk_15422068413667357_sr_1793.html","info")</f>
        <v/>
      </c>
      <c r="AA545" t="s"/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>
        <v>89</v>
      </c>
      <c r="AM545" t="s"/>
      <c r="AN545" t="s">
        <v>88</v>
      </c>
      <c r="AO545" t="s">
        <v>90</v>
      </c>
      <c r="AP545" t="n">
        <v>37</v>
      </c>
      <c r="AQ545" t="s">
        <v>91</v>
      </c>
      <c r="AR545" t="s">
        <v>71</v>
      </c>
      <c r="AS545" t="s"/>
      <c r="AT545" t="s">
        <v>93</v>
      </c>
      <c r="AU545" t="s"/>
      <c r="AV545" t="s"/>
      <c r="AW545" t="s"/>
      <c r="AX545" t="s"/>
      <c r="AY545" t="s"/>
      <c r="AZ545" t="s"/>
      <c r="BA545" t="s"/>
      <c r="BB545" t="n">
        <v>175364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94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1515</v>
      </c>
      <c r="F546" t="s"/>
      <c r="G546" t="s">
        <v>74</v>
      </c>
      <c r="H546" t="s">
        <v>75</v>
      </c>
      <c r="I546" t="s"/>
      <c r="J546" t="s">
        <v>76</v>
      </c>
      <c r="K546" t="n">
        <v>37.12</v>
      </c>
      <c r="L546" t="s">
        <v>77</v>
      </c>
      <c r="M546" t="s">
        <v>733</v>
      </c>
      <c r="N546" t="s">
        <v>1516</v>
      </c>
      <c r="O546" t="s">
        <v>80</v>
      </c>
      <c r="P546" t="s">
        <v>1515</v>
      </c>
      <c r="Q546" t="s"/>
      <c r="R546" t="s">
        <v>81</v>
      </c>
      <c r="S546" t="s">
        <v>734</v>
      </c>
      <c r="T546" t="s">
        <v>83</v>
      </c>
      <c r="U546" t="s"/>
      <c r="V546" t="s">
        <v>84</v>
      </c>
      <c r="W546" t="s">
        <v>99</v>
      </c>
      <c r="X546" t="s"/>
      <c r="Y546" t="s">
        <v>86</v>
      </c>
      <c r="Z546">
        <f>HYPERLINK("https://38.76.27.249/savepage/tk_1542209207744329_sr_1793.html","info")</f>
        <v/>
      </c>
      <c r="AA546" t="s"/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>
        <v>89</v>
      </c>
      <c r="AM546" t="s"/>
      <c r="AN546" t="s">
        <v>88</v>
      </c>
      <c r="AO546" t="s">
        <v>90</v>
      </c>
      <c r="AP546" t="n">
        <v>458</v>
      </c>
      <c r="AQ546" t="s">
        <v>91</v>
      </c>
      <c r="AR546" t="s">
        <v>92</v>
      </c>
      <c r="AS546" t="s"/>
      <c r="AT546" t="s">
        <v>93</v>
      </c>
      <c r="AU546" t="s"/>
      <c r="AV546" t="s"/>
      <c r="AW546" t="s"/>
      <c r="AX546" t="s"/>
      <c r="AY546" t="s"/>
      <c r="AZ546" t="s"/>
      <c r="BA546" t="s"/>
      <c r="BB546" t="n">
        <v>1951618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2018-11-19T12:57:32Z</dcterms:created>
  <dcterms:modified xmlns:dcterms="http://purl.org/dc/terms/" xmlns:xsi="http://www.w3.org/2001/XMLSchema-instance" xsi:type="dcterms:W3CDTF">2018-11-19T12:57:32Z</dcterms:modified>
</cp:coreProperties>
</file>