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<sst xmlns="http://schemas.openxmlformats.org/spreadsheetml/2006/main" uniqueCount="899">
  <si>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</si>
  <si>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</si>
  <si>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</si>
  <si>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</si>
  <si>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</si>
  <si>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</si>
  <si>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</si>
  <si>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</si>
  <si>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</si>
  <si>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</si>
  <si>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</si>
  <si>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</si>
  <si>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</si>
  <si>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</si>
  <si>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</si>
  <si>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</si>
  <si>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</si>
  <si>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</si>
  <si>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</si>
  <si>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</si>
  <si>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</si>
  <si>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</si>
  <si>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</si>
  <si>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</si>
  <si>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</si>
  <si>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</si>
  <si>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</si>
  <si>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</si>
  <si>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</si>
  <si>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</si>
  <si>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</si>
  <si>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</si>
  <si>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</si>
  <si>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</si>
  <si>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</si>
  <si>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</si>
  <si>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</si>
  <si>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</si>
  <si>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</si>
  <si>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</si>
  <si>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</si>
  <si>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</si>
  <si>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</si>
  <si>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</si>
  <si>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</si>
  <si>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</si>
  <si>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</si>
  <si>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</si>
  <si>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</si>
  <si>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</si>
  <si>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</si>
  <si>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</si>
  <si>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</si>
  <si>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</si>
  <si>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</si>
  <si>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</si>
  <si>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</si>
  <si>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</si>
  <si>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</si>
  <si>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</si>
  <si>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</si>
  <si>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</si>
  <si>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</si>
  <si>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</si>
  <si>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</si>
  <si>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</si>
  <si>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</si>
  <si>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</si>
  <si>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</si>
  <si>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</si>
  <si>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28/11/2018 10:52</t>
  </si>
  <si>
    <t>TravelRepublic</t>
  </si>
  <si>
    <t>26/02/2019</t>
  </si>
  <si>
    <t>Vitosha Tulip</t>
  </si>
  <si>
    <t>UK</t>
  </si>
  <si>
    <t>SOF</t>
  </si>
  <si>
    <t>BG</t>
  </si>
  <si>
    <t>0</t>
  </si>
  <si>
    <t>Double</t>
  </si>
  <si>
    <t>X09</t>
  </si>
  <si>
    <t>3EST</t>
  </si>
  <si>
    <t>71.00</t>
  </si>
  <si>
    <t>GBP</t>
  </si>
  <si>
    <t>Available</t>
  </si>
  <si>
    <t>BB</t>
  </si>
  <si>
    <t>Completed</t>
  </si>
  <si>
    <t xml:space="preserve"> </t>
  </si>
  <si>
    <t>Y</t>
  </si>
  <si>
    <t>Free</t>
  </si>
  <si>
    <t>Dragalevtsi, 1 Tsar Ivan Alexander Sqr , Sofia, Sofia, BG</t>
  </si>
  <si>
    <t>SOFÃA, BULGARIA</t>
  </si>
  <si>
    <t>Lion Hotel Sofia</t>
  </si>
  <si>
    <t>Double Or Twin Room, 1 Double Or 2 Twin Beds</t>
  </si>
  <si>
    <t>Lion Hotel</t>
  </si>
  <si>
    <t>78.00</t>
  </si>
  <si>
    <t>N</t>
  </si>
  <si>
    <t>MARIA LOUIZA BLVD 60 1202</t>
  </si>
  <si>
    <t>Standard Room</t>
  </si>
  <si>
    <t>86.00</t>
  </si>
  <si>
    <t>88.00</t>
  </si>
  <si>
    <t>Deluxe Room</t>
  </si>
  <si>
    <t>97.00</t>
  </si>
  <si>
    <t>Twin-Double Room</t>
  </si>
  <si>
    <t>104.00</t>
  </si>
  <si>
    <t>126.00</t>
  </si>
  <si>
    <t>Bankya Palace</t>
  </si>
  <si>
    <t>Double Standard</t>
  </si>
  <si>
    <t>4EST</t>
  </si>
  <si>
    <t>Boulevard Varna 70,1320 Bankya. 1320</t>
  </si>
  <si>
    <t>Deluxe Double Room</t>
  </si>
  <si>
    <t>94.00</t>
  </si>
  <si>
    <t>106.00</t>
  </si>
  <si>
    <t>Suite Standard</t>
  </si>
  <si>
    <t>113.00</t>
  </si>
  <si>
    <t>Deluxe Triple Room</t>
  </si>
  <si>
    <t>115.00</t>
  </si>
  <si>
    <t>Suite</t>
  </si>
  <si>
    <t>124.00</t>
  </si>
  <si>
    <t>HB</t>
  </si>
  <si>
    <t>128.00</t>
  </si>
  <si>
    <t>136.00</t>
  </si>
  <si>
    <t>142.00</t>
  </si>
  <si>
    <t>149.00</t>
  </si>
  <si>
    <t>151.00</t>
  </si>
  <si>
    <t>FB</t>
  </si>
  <si>
    <t>168.00</t>
  </si>
  <si>
    <t>172.00</t>
  </si>
  <si>
    <t>176.00</t>
  </si>
  <si>
    <t>199.00</t>
  </si>
  <si>
    <t>Presidential Suite</t>
  </si>
  <si>
    <t>399.00</t>
  </si>
  <si>
    <t>447.00</t>
  </si>
  <si>
    <t>Les Fleurs Boutique Hotel</t>
  </si>
  <si>
    <t>Classic Room</t>
  </si>
  <si>
    <t>Les Fleurs Hotel</t>
  </si>
  <si>
    <t>186.00</t>
  </si>
  <si>
    <t>21 VITOSHA BLVD 1000 SOFIA BULGARIA 1000</t>
  </si>
  <si>
    <t>188.00</t>
  </si>
  <si>
    <t>RO</t>
  </si>
  <si>
    <t>Luxury Room</t>
  </si>
  <si>
    <t>219.00</t>
  </si>
  <si>
    <t>Executive Room</t>
  </si>
  <si>
    <t>250.00</t>
  </si>
  <si>
    <t>266.00</t>
  </si>
  <si>
    <t>Favorit Hotel</t>
  </si>
  <si>
    <t>Standard Double Or Twin Room</t>
  </si>
  <si>
    <t>110.00</t>
  </si>
  <si>
    <t>193, Knyaz Boris I Str., Sofia 1202</t>
  </si>
  <si>
    <t>Deluxe Double Room, Balcony</t>
  </si>
  <si>
    <t>112.00</t>
  </si>
  <si>
    <t>Suite, Balcony, City View</t>
  </si>
  <si>
    <t>141.00</t>
  </si>
  <si>
    <t>Studio Apartment Downtown Sofia By Prime Rentals</t>
  </si>
  <si>
    <t>Studio</t>
  </si>
  <si>
    <t>48.00</t>
  </si>
  <si>
    <t>Various Addresses, Sofia 1303</t>
  </si>
  <si>
    <t>Sofia Residence Boutique Hotel</t>
  </si>
  <si>
    <t>Classic Double Room</t>
  </si>
  <si>
    <t>135.00</t>
  </si>
  <si>
    <t>63 Oborishte Street, Sofia 1000</t>
  </si>
  <si>
    <t>Superior Double Room</t>
  </si>
  <si>
    <t>137.00</t>
  </si>
  <si>
    <t>153.00</t>
  </si>
  <si>
    <t>154.00</t>
  </si>
  <si>
    <t>Junior Suite</t>
  </si>
  <si>
    <t>162.00</t>
  </si>
  <si>
    <t>178.00</t>
  </si>
  <si>
    <t>194.00</t>
  </si>
  <si>
    <t>Trapezita Junior Suite</t>
  </si>
  <si>
    <t>196.00</t>
  </si>
  <si>
    <t>Trimontzium Deluxe Apartment</t>
  </si>
  <si>
    <t>206.00</t>
  </si>
  <si>
    <t>Penthouse Suite</t>
  </si>
  <si>
    <t>Pliska King Suite</t>
  </si>
  <si>
    <t>215.00</t>
  </si>
  <si>
    <t>Tzarevetz Suite</t>
  </si>
  <si>
    <t>Scotty's Boutique Hotel</t>
  </si>
  <si>
    <t>59.00</t>
  </si>
  <si>
    <t>11 Ekzarh Yosif Str, Sofia 1000</t>
  </si>
  <si>
    <t>62.00</t>
  </si>
  <si>
    <t>Holiday Inn Sofia</t>
  </si>
  <si>
    <t>Room, 2 Twin Beds, Non Smoking</t>
  </si>
  <si>
    <t>Holiday Inn</t>
  </si>
  <si>
    <t>5EST</t>
  </si>
  <si>
    <t>209.00</t>
  </si>
  <si>
    <t>ALEXANDER MALINOV BLVD. 111 1766 SOFIA BULGARIA 1766</t>
  </si>
  <si>
    <t>230.00</t>
  </si>
  <si>
    <t>Family Room, 1 Double Bed, Non Smoking (And Sofa Bed)</t>
  </si>
  <si>
    <t>244.00</t>
  </si>
  <si>
    <t>Superior Room</t>
  </si>
  <si>
    <t>253.00</t>
  </si>
  <si>
    <t>269.00</t>
  </si>
  <si>
    <t>278.00</t>
  </si>
  <si>
    <t>Suite, 1 King Bed, Non Smoking</t>
  </si>
  <si>
    <t>297.00</t>
  </si>
  <si>
    <t>327.00</t>
  </si>
  <si>
    <t>Ibis Sofia Airport</t>
  </si>
  <si>
    <t>132 Mimi Balkanska Str Sofia 1540 1540</t>
  </si>
  <si>
    <t>City Avenue</t>
  </si>
  <si>
    <t>Classic Double</t>
  </si>
  <si>
    <t>83.00</t>
  </si>
  <si>
    <t>49 Osogovo str.,Sofia 1303. 1303</t>
  </si>
  <si>
    <t>Deluxe Double</t>
  </si>
  <si>
    <t>100.00</t>
  </si>
  <si>
    <t>Superior Twin</t>
  </si>
  <si>
    <t>118.00</t>
  </si>
  <si>
    <t>147.00</t>
  </si>
  <si>
    <t>Royal Junior Suite</t>
  </si>
  <si>
    <t>160.00</t>
  </si>
  <si>
    <t>Art'otel Hotel</t>
  </si>
  <si>
    <t>234.00</t>
  </si>
  <si>
    <t>William Gladstone Street 44,1000 Sofia, Bulgaria. 1000</t>
  </si>
  <si>
    <t>260.00</t>
  </si>
  <si>
    <t>Silver Hotel</t>
  </si>
  <si>
    <t>Standard Room (Free Room Upgrade Upon Availability)</t>
  </si>
  <si>
    <t>Silver House Hotel</t>
  </si>
  <si>
    <t>6; Simeonovsko Shousse boulevard Sofia 1700 1700</t>
  </si>
  <si>
    <t>81.00</t>
  </si>
  <si>
    <t>Classic Twin</t>
  </si>
  <si>
    <t>Twin Classic</t>
  </si>
  <si>
    <t>103.00</t>
  </si>
  <si>
    <t>114.00</t>
  </si>
  <si>
    <t>Apartment Executive</t>
  </si>
  <si>
    <t>148.00</t>
  </si>
  <si>
    <t>Twin Comfort</t>
  </si>
  <si>
    <t>161.00</t>
  </si>
  <si>
    <t>Comfort Room</t>
  </si>
  <si>
    <t>165.00</t>
  </si>
  <si>
    <t>213.00</t>
  </si>
  <si>
    <t>Alexander Business Apartments</t>
  </si>
  <si>
    <t>Alexander Business Apartments Sofia</t>
  </si>
  <si>
    <t>130.00</t>
  </si>
  <si>
    <t>Pop Bogomil Str. 40,1202 Sofia. 1202</t>
  </si>
  <si>
    <t>Economy Double Room, Non Smoking</t>
  </si>
  <si>
    <t>157.00</t>
  </si>
  <si>
    <t>Economy Apartment, Non Smoking, Kitchenette</t>
  </si>
  <si>
    <t>339.00</t>
  </si>
  <si>
    <t>Family Apartment 2 Adults And 3 Children</t>
  </si>
  <si>
    <t>342.00</t>
  </si>
  <si>
    <t>Economy Triple Room, Non Smoking, Kitchenette</t>
  </si>
  <si>
    <t>Economy Apartment For 2 Adults And 2 Childrens</t>
  </si>
  <si>
    <t>Rila Hotel</t>
  </si>
  <si>
    <t>Standard Room Resort View</t>
  </si>
  <si>
    <t>241.00</t>
  </si>
  <si>
    <t>Borovets, Borovets, Samokov 2010</t>
  </si>
  <si>
    <t>281.00</t>
  </si>
  <si>
    <t>Double Superior Resort View</t>
  </si>
  <si>
    <t>284.00</t>
  </si>
  <si>
    <t>Superior Room Slope View</t>
  </si>
  <si>
    <t>301.00</t>
  </si>
  <si>
    <t>Double Superior Slope View</t>
  </si>
  <si>
    <t>305.00</t>
  </si>
  <si>
    <t>Deluxe Suite</t>
  </si>
  <si>
    <t>416.00</t>
  </si>
  <si>
    <t>Deluxe Suite Slope View</t>
  </si>
  <si>
    <t>Flora Hotel</t>
  </si>
  <si>
    <t>One Bedroom Apartment</t>
  </si>
  <si>
    <t>259.00</t>
  </si>
  <si>
    <t>Borovets, Bulgaria</t>
  </si>
  <si>
    <t>308.00</t>
  </si>
  <si>
    <t>368.00</t>
  </si>
  <si>
    <t>Hotel Zodiac</t>
  </si>
  <si>
    <t>Double Room</t>
  </si>
  <si>
    <t>2EST</t>
  </si>
  <si>
    <t>Rilska Malina Street ,29 2000</t>
  </si>
  <si>
    <t>Triple Room</t>
  </si>
  <si>
    <t>72.00</t>
  </si>
  <si>
    <t>Basic Suite, 2 Bedrooms</t>
  </si>
  <si>
    <t>120.00</t>
  </si>
  <si>
    <t>Elysia Hostel - The Blessed Home</t>
  </si>
  <si>
    <t>Twin Room, Ensuite</t>
  </si>
  <si>
    <t>58.00</t>
  </si>
  <si>
    <t>8 Pop Bogomil Str, Sofia 1202</t>
  </si>
  <si>
    <t>Triple Room, Ensuite</t>
  </si>
  <si>
    <t>76.00</t>
  </si>
  <si>
    <t>Anel</t>
  </si>
  <si>
    <t>Hotel Anel</t>
  </si>
  <si>
    <t>164.00</t>
  </si>
  <si>
    <t>Todor Alexandrov 14, Sofia 1303</t>
  </si>
  <si>
    <t>167.00</t>
  </si>
  <si>
    <t>Executive Double</t>
  </si>
  <si>
    <t>184.00</t>
  </si>
  <si>
    <t>Executive Twin</t>
  </si>
  <si>
    <t>185.00</t>
  </si>
  <si>
    <t>Double/Twin Executive (2Ad)</t>
  </si>
  <si>
    <t>192.00</t>
  </si>
  <si>
    <t>211.00</t>
  </si>
  <si>
    <t>Downtown</t>
  </si>
  <si>
    <t>Downtown Hotel Sofia</t>
  </si>
  <si>
    <t>155.00</t>
  </si>
  <si>
    <t>27 Vassil Levski Blvd, Sofia 1040</t>
  </si>
  <si>
    <t>198.00</t>
  </si>
  <si>
    <t>220.00</t>
  </si>
  <si>
    <t>Tower Suite</t>
  </si>
  <si>
    <t>240.00</t>
  </si>
  <si>
    <t>267.00</t>
  </si>
  <si>
    <t>268.00</t>
  </si>
  <si>
    <t>Budapest Hotel</t>
  </si>
  <si>
    <t>92 A Budapeshta St., Sofia 1202</t>
  </si>
  <si>
    <t>117.00</t>
  </si>
  <si>
    <t>119.00</t>
  </si>
  <si>
    <t>166.00</t>
  </si>
  <si>
    <t>177.00</t>
  </si>
  <si>
    <t>200.00</t>
  </si>
  <si>
    <t>204.00</t>
  </si>
  <si>
    <t>218.00</t>
  </si>
  <si>
    <t>224.00</t>
  </si>
  <si>
    <t>251.00</t>
  </si>
  <si>
    <t>283.00</t>
  </si>
  <si>
    <t>Olives City Boutique Hotel</t>
  </si>
  <si>
    <t>Comfort Twin Room, 2 Twin Beds, Balcony</t>
  </si>
  <si>
    <t>1A Prof. Hristo Vakarelski Street,Studentski grad District, 1700 Sofia. 1700</t>
  </si>
  <si>
    <t>134.00</t>
  </si>
  <si>
    <t>Business Studio</t>
  </si>
  <si>
    <t>180.00</t>
  </si>
  <si>
    <t>183.00</t>
  </si>
  <si>
    <t>One Bedroom Apartment With Jetted Tub</t>
  </si>
  <si>
    <t>195.00</t>
  </si>
  <si>
    <t>217.00</t>
  </si>
  <si>
    <t>Two Bedroom Apartment With Jetted Tub</t>
  </si>
  <si>
    <t>273.00</t>
  </si>
  <si>
    <t>303.00</t>
  </si>
  <si>
    <t>Galant</t>
  </si>
  <si>
    <t>Classic Twin Room</t>
  </si>
  <si>
    <t>Hotel Galant</t>
  </si>
  <si>
    <t>65.00</t>
  </si>
  <si>
    <t>122a Samokovsko shose Str, Sofia 1137</t>
  </si>
  <si>
    <t>Classic Double Room, 1 Queen Bed</t>
  </si>
  <si>
    <t>Standard Apartment, 1 Bedroom</t>
  </si>
  <si>
    <t>92.00</t>
  </si>
  <si>
    <t>108.00</t>
  </si>
  <si>
    <t>Pop Bogomil Hotel</t>
  </si>
  <si>
    <t>Twin Room, 2 Twin Beds</t>
  </si>
  <si>
    <t>55.00</t>
  </si>
  <si>
    <t>5 Pop Bogomil street,1202 Sofia. 1202</t>
  </si>
  <si>
    <t>Family Room</t>
  </si>
  <si>
    <t>Crystal Palace Boutique Hotel</t>
  </si>
  <si>
    <t>193.00</t>
  </si>
  <si>
    <t>SHIPKA STREET 14 1504</t>
  </si>
  <si>
    <t>227.00</t>
  </si>
  <si>
    <t>238.00</t>
  </si>
  <si>
    <t>Standard Double</t>
  </si>
  <si>
    <t>245.00</t>
  </si>
  <si>
    <t>258.00</t>
  </si>
  <si>
    <t>291.00</t>
  </si>
  <si>
    <t>314.00</t>
  </si>
  <si>
    <t>346.00</t>
  </si>
  <si>
    <t>Akord</t>
  </si>
  <si>
    <t>Standard Twin Room</t>
  </si>
  <si>
    <t>Hotel Akord</t>
  </si>
  <si>
    <t>64.00</t>
  </si>
  <si>
    <t>17 Vladimir Vazov Blvd, Sofia 1510</t>
  </si>
  <si>
    <t>67.00</t>
  </si>
  <si>
    <t>Economy Room</t>
  </si>
  <si>
    <t>68.00</t>
  </si>
  <si>
    <t>75.00</t>
  </si>
  <si>
    <t>91.00</t>
  </si>
  <si>
    <t>Radina's Way</t>
  </si>
  <si>
    <t>BOROVETS 2010</t>
  </si>
  <si>
    <t>Standard Room Hb</t>
  </si>
  <si>
    <t>Standard Double Room</t>
  </si>
  <si>
    <t>181.00</t>
  </si>
  <si>
    <t>Luxury Apartment</t>
  </si>
  <si>
    <t>Standard Family Room</t>
  </si>
  <si>
    <t>202.00</t>
  </si>
  <si>
    <t>Apartment, 1 Bedroom</t>
  </si>
  <si>
    <t>Vitosha Park Hotel</t>
  </si>
  <si>
    <t>66.00</t>
  </si>
  <si>
    <t>ROSARIO STREET 1 STUDENTS CITY 1000 SOFIA BULGARI 1000</t>
  </si>
  <si>
    <t>70.00</t>
  </si>
  <si>
    <t>158.00</t>
  </si>
  <si>
    <t>Two Bedroom Apartment</t>
  </si>
  <si>
    <t>Executive Suite</t>
  </si>
  <si>
    <t>222.00</t>
  </si>
  <si>
    <t>Triada Hotel</t>
  </si>
  <si>
    <t>Double Or Twin Room</t>
  </si>
  <si>
    <t>89.00</t>
  </si>
  <si>
    <t>VENERA 5 STR 1111 SOFIA BULGARIA 1111</t>
  </si>
  <si>
    <t>99.00</t>
  </si>
  <si>
    <t>123.00</t>
  </si>
  <si>
    <t>Apartment</t>
  </si>
  <si>
    <t>131.00</t>
  </si>
  <si>
    <t>140.00</t>
  </si>
  <si>
    <t>145.00</t>
  </si>
  <si>
    <t>Holiday Village Diplomat</t>
  </si>
  <si>
    <t>Twin/Double Room</t>
  </si>
  <si>
    <t>Gloria Palace Diplomat</t>
  </si>
  <si>
    <t>Boulevard Nikola Petkov 143,Gorna Banya Quarter, 1614 Sofia. 1614</t>
  </si>
  <si>
    <t>57.00</t>
  </si>
  <si>
    <t>Standard Double Room, 1 Double Bed</t>
  </si>
  <si>
    <t>60.00</t>
  </si>
  <si>
    <t>Apartment 1 Bedroom</t>
  </si>
  <si>
    <t>Villa</t>
  </si>
  <si>
    <t>Standard Apartment</t>
  </si>
  <si>
    <t>Hill</t>
  </si>
  <si>
    <t>Hill Sofia Hotel</t>
  </si>
  <si>
    <t>BLVD JAMES BOURCHIER 76Â¿ 1407</t>
  </si>
  <si>
    <t>111.00</t>
  </si>
  <si>
    <t>121.00</t>
  </si>
  <si>
    <t>Executive Room, 1 Double Or 2 Twin Beds</t>
  </si>
  <si>
    <t>129.00</t>
  </si>
  <si>
    <t>150.00</t>
  </si>
  <si>
    <t>St. George Hotel</t>
  </si>
  <si>
    <t>101.00</t>
  </si>
  <si>
    <t>Knyaz Boris I Street ,64</t>
  </si>
  <si>
    <t>105.00</t>
  </si>
  <si>
    <t>107.00</t>
  </si>
  <si>
    <t>132.00</t>
  </si>
  <si>
    <t>144.00</t>
  </si>
  <si>
    <t>Arena Di Serdica</t>
  </si>
  <si>
    <t>Arena Di Serdica Hotel</t>
  </si>
  <si>
    <t>2-4 BUDAPESHTA STR 1000 SOFIA BULGARIA 1000</t>
  </si>
  <si>
    <t>242.00</t>
  </si>
  <si>
    <t>290.00</t>
  </si>
  <si>
    <t>361.00</t>
  </si>
  <si>
    <t>396.00</t>
  </si>
  <si>
    <t>Slavyanska Beseda</t>
  </si>
  <si>
    <t>Slavyanska Beseda Hotel</t>
  </si>
  <si>
    <t>85.00</t>
  </si>
  <si>
    <t>Slavianska str. 3, Sofia 1000</t>
  </si>
  <si>
    <t>Forum</t>
  </si>
  <si>
    <t>Standard Twin</t>
  </si>
  <si>
    <t>Central Forum Hotel</t>
  </si>
  <si>
    <t>41 TSAR BORIS III BLVD 1612 SOFIA BULGARIA 1612</t>
  </si>
  <si>
    <t>77.00</t>
  </si>
  <si>
    <t>95.00</t>
  </si>
  <si>
    <t>102.00</t>
  </si>
  <si>
    <t>189.00</t>
  </si>
  <si>
    <t>Best Western Premier Sofia Airport</t>
  </si>
  <si>
    <t>Economy Room, 1 King Bed, Non Smoking</t>
  </si>
  <si>
    <t>122.00</t>
  </si>
  <si>
    <t>11 Brussels; Boulevard Sofia 1592 1592</t>
  </si>
  <si>
    <t>Standard Room, 1 King Bed, Non Smoking</t>
  </si>
  <si>
    <t>Standard Room, 2 Single Beds, Non Smoking</t>
  </si>
  <si>
    <t>Premium Twin</t>
  </si>
  <si>
    <t>Standard Room, 1 Queen Bed With Sofa Bed, Non Smoking (With Sofabed)</t>
  </si>
  <si>
    <t>170.00</t>
  </si>
  <si>
    <t>174.00</t>
  </si>
  <si>
    <t>Business Suite, 1 King Bed, Non Smoking</t>
  </si>
  <si>
    <t>280.00</t>
  </si>
  <si>
    <t>Executive Apartment, Non Smoking, Kitchenette</t>
  </si>
  <si>
    <t>440.00</t>
  </si>
  <si>
    <t>Adria Hotel</t>
  </si>
  <si>
    <t>Standard Double Or Twin Room, 1 Double Or 2 Single Beds</t>
  </si>
  <si>
    <t>207 Knyaz Boris I Str., Sofia 1202</t>
  </si>
  <si>
    <t>Luxury Double Room</t>
  </si>
  <si>
    <t>Superior Suite</t>
  </si>
  <si>
    <t>191.00</t>
  </si>
  <si>
    <t>Grami Hotel Sofia</t>
  </si>
  <si>
    <t>Standard Room Non Refundable 1 Pax</t>
  </si>
  <si>
    <t>79G, bul. Aleksandar Malinov, Sofia 1715</t>
  </si>
  <si>
    <t>Standard Room 1 Pax</t>
  </si>
  <si>
    <t>1</t>
  </si>
  <si>
    <t>Executive Room Non Refundable 1 Pax</t>
  </si>
  <si>
    <t>Standard Double Room, 2 Pax, Balcony, Free Wifi</t>
  </si>
  <si>
    <t>Standard Room 2 Pax</t>
  </si>
  <si>
    <t>DXB</t>
  </si>
  <si>
    <t>127.00</t>
  </si>
  <si>
    <t>Executive Room 1 Pax</t>
  </si>
  <si>
    <t>Executive Room Non Refundable 2 Pax</t>
  </si>
  <si>
    <t>Executive Double Room 2 Pax, Balcony, Free Wifi</t>
  </si>
  <si>
    <t>Executive Double Room</t>
  </si>
  <si>
    <t>139.00</t>
  </si>
  <si>
    <t>Executive Room Non Refundable 3 Pax</t>
  </si>
  <si>
    <t>Executive Room 2 Pax</t>
  </si>
  <si>
    <t>152.00</t>
  </si>
  <si>
    <t>Appartement Non Refundable 1 Pax</t>
  </si>
  <si>
    <t>Executive Room 3 Pax</t>
  </si>
  <si>
    <t>Family Suite 2 Pax, Balcony, Free Wifi</t>
  </si>
  <si>
    <t>Family Suite</t>
  </si>
  <si>
    <t>Appartement 2 Pax</t>
  </si>
  <si>
    <t>Appartement 1 Pax</t>
  </si>
  <si>
    <t>Apartment, 2 Bedrooms</t>
  </si>
  <si>
    <t>Appartement 3 Pax</t>
  </si>
  <si>
    <t>190.00</t>
  </si>
  <si>
    <t>Appartement 4 Pax</t>
  </si>
  <si>
    <t>229.00</t>
  </si>
  <si>
    <t>Twin/Double Room - Executive</t>
  </si>
  <si>
    <t>235.00</t>
  </si>
  <si>
    <t>261.00</t>
  </si>
  <si>
    <t>Appartement 5 Pax</t>
  </si>
  <si>
    <t>270.00</t>
  </si>
  <si>
    <t>300.00</t>
  </si>
  <si>
    <t>443.00</t>
  </si>
  <si>
    <t>495.00</t>
  </si>
  <si>
    <t>Magic Castle</t>
  </si>
  <si>
    <t>Blvd. Cherni Vrah 29, Sofia 1421</t>
  </si>
  <si>
    <t>Twin Room</t>
  </si>
  <si>
    <t>Festa Sofia</t>
  </si>
  <si>
    <t>Festa Sofia Hotel</t>
  </si>
  <si>
    <t>83 BULGARIA BLVD 1404 SOFIA BULGARIA 1404</t>
  </si>
  <si>
    <t>96.00</t>
  </si>
  <si>
    <t>98.00</t>
  </si>
  <si>
    <t>Executive Triple Room</t>
  </si>
  <si>
    <t>125.00</t>
  </si>
  <si>
    <t>205.00</t>
  </si>
  <si>
    <t>Best Western Plus Bristol Hotel</t>
  </si>
  <si>
    <t>69, HRISTO BOTEV BLVD 1303 SOFIA BULGARIA 1303</t>
  </si>
  <si>
    <t>Comfort Twin</t>
  </si>
  <si>
    <t>Superior Room, Multiple Beds (With Sofabed)</t>
  </si>
  <si>
    <t>Cmntud: 2 Single Beds, Air-Conditioned, Shower, Hairdryer, Cable Tv, Lcd Flat Screen Television, Mini Bar, Full Breakfast</t>
  </si>
  <si>
    <t>Cmntud: 1 Double Bed, Air-Conditioned, Shower, Hairdryer, Cable Tv, Lcd Flat Screen Television, Mini Bar, Full Breakfast</t>
  </si>
  <si>
    <t>Comfort Plus Room</t>
  </si>
  <si>
    <t>Junior Apartment</t>
  </si>
  <si>
    <t>Deluxe Twin</t>
  </si>
  <si>
    <t>Cmntud: 2 Single Beds, Superior Room, Air-Conditioned, 32-Inch Television, Wi-Fi, Mini Bar, Sofabed, Full Breakfast</t>
  </si>
  <si>
    <t>143.00</t>
  </si>
  <si>
    <t>Superior Suite, 1 Queen Bed With Sofa Bed (With Sofabed)</t>
  </si>
  <si>
    <t>Cmntud: Suite-1 King Bed, Junior Suite, Air-Conditioned, Shower, Cable Tv, Lcd Flat Screen Television, Mini Bar, Full Breakfast</t>
  </si>
  <si>
    <t>Cmntud: Suite-1 Queen Bed, Superior Room, Air-Conditioned, 32-Inch Television, Wi-Fi, Mini Bar, Sofabed, Full Breakfast</t>
  </si>
  <si>
    <t>Borovets Hills Spa &amp; Resort</t>
  </si>
  <si>
    <t>Borovets Resort, Samokov, Sofia District 2010</t>
  </si>
  <si>
    <t>243.00</t>
  </si>
  <si>
    <t>Best Western Premier Collection City Hotel</t>
  </si>
  <si>
    <t>Best Western Plus City Hotel</t>
  </si>
  <si>
    <t>Stara Planina 6 1000</t>
  </si>
  <si>
    <t>2 Single Beds, Superior Room, Free Wi-Fi, Mini Bar, Flat Screen, Full Breakfast</t>
  </si>
  <si>
    <t>156.00</t>
  </si>
  <si>
    <t>1 Double Bed, Superior Room, Free Wi-Fi, Mini Bar, Flat Screen, Full Breakfast</t>
  </si>
  <si>
    <t>Standard Triple</t>
  </si>
  <si>
    <t>Suite-1 Queen Bed, Superior Room, Free Wi-Fi, Mini Bar, Living Room With Sofabed, Bathtub, Full Breakfast</t>
  </si>
  <si>
    <t>Brod</t>
  </si>
  <si>
    <t>Luxury Room, 1 Bedroom</t>
  </si>
  <si>
    <t>Brod Hotel</t>
  </si>
  <si>
    <t>84.00</t>
  </si>
  <si>
    <t>SIMEONOVSKO SHOSE BLVD 66 1700 SOFIA BULGARIA 1700</t>
  </si>
  <si>
    <t>93.00</t>
  </si>
  <si>
    <t>Apartment House Sofia</t>
  </si>
  <si>
    <t>Apartment, 1 Bedroom, Kitchenette</t>
  </si>
  <si>
    <t>Golo burdo str. 2,2 1407</t>
  </si>
  <si>
    <t>Apartment, 2 Bedrooms, Kitchen</t>
  </si>
  <si>
    <t>Geneva Hotel</t>
  </si>
  <si>
    <t>Standard Double Or Twin Room, 1 Double Bed</t>
  </si>
  <si>
    <t>BALKANDJI IOVO,9 1612</t>
  </si>
  <si>
    <t>Deluxe Double Or Twin Room</t>
  </si>
  <si>
    <t>80.00</t>
  </si>
  <si>
    <t>Junior Suite, 1 Bedroom</t>
  </si>
  <si>
    <t>Vega</t>
  </si>
  <si>
    <t>Vega Hotel</t>
  </si>
  <si>
    <t>75, D-R G.M. DIMITROV BVLD 1700 SOFIA BULGARIA 1700</t>
  </si>
  <si>
    <t>Business Suite</t>
  </si>
  <si>
    <t>Corner Suite</t>
  </si>
  <si>
    <t>256.00</t>
  </si>
  <si>
    <t>Diter Hotel</t>
  </si>
  <si>
    <t>65 HAN ASPARUH STR.  1000 SOFIA  BULGARIA 1000</t>
  </si>
  <si>
    <t>Gloria Palace</t>
  </si>
  <si>
    <t>Gloria Palace Hotel</t>
  </si>
  <si>
    <t>49.00</t>
  </si>
  <si>
    <t>20 Maria Luisa Boulevard,1000 Sofia. 1000</t>
  </si>
  <si>
    <t>50.00</t>
  </si>
  <si>
    <t>Twin Standard Room</t>
  </si>
  <si>
    <t>California Hotel-Sofia</t>
  </si>
  <si>
    <t>Deluxe Room (Deluxe Room 2)</t>
  </si>
  <si>
    <t>Biglastr. 30, Sofia 1407</t>
  </si>
  <si>
    <t>Iceberg Hotel and Spa</t>
  </si>
  <si>
    <t>Borovets No 63, Samokov District, Sofia Province 2010</t>
  </si>
  <si>
    <t>Rosslyn Thracia Hotel Sofia</t>
  </si>
  <si>
    <t>Hotel Best Western Thracia</t>
  </si>
  <si>
    <t>1000, ul. Solunska 30, 1000 Sofia, Bulgaria 1000</t>
  </si>
  <si>
    <t>Standard Double Or Twin Room (With Car Parking)</t>
  </si>
  <si>
    <t>Superior Double Or Twin Room</t>
  </si>
  <si>
    <t>182.00</t>
  </si>
  <si>
    <t>(Superior) Double Room</t>
  </si>
  <si>
    <t>Suite Two Bedrooms</t>
  </si>
  <si>
    <t>Panoramic Suite, 2 Bedrooms, City View</t>
  </si>
  <si>
    <t>247.00</t>
  </si>
  <si>
    <t>2 Bedroom Panorama Suite</t>
  </si>
  <si>
    <t>Earth And People Hotel</t>
  </si>
  <si>
    <t>27 OKOLOVRASTEN PAT 1404</t>
  </si>
  <si>
    <t>Deluxe Studio</t>
  </si>
  <si>
    <t>Moura Hotel</t>
  </si>
  <si>
    <t>Standard Room No Balcony</t>
  </si>
  <si>
    <t>87.00</t>
  </si>
  <si>
    <t>173.00</t>
  </si>
  <si>
    <t>Suite Hotel Sofia</t>
  </si>
  <si>
    <t>1A YORDAN YOSSIFOV STR. 1700</t>
  </si>
  <si>
    <t>Standard Room Atelier</t>
  </si>
  <si>
    <t>Double (Twin/Double) Atelier</t>
  </si>
  <si>
    <t>Atelier Room</t>
  </si>
  <si>
    <t>Studio Standard</t>
  </si>
  <si>
    <t>Twin Or Double Und</t>
  </si>
  <si>
    <t>116.00</t>
  </si>
  <si>
    <t>Double/Twin (2 Pers)</t>
  </si>
  <si>
    <t>Premier Studio</t>
  </si>
  <si>
    <t>Studio  Standard</t>
  </si>
  <si>
    <t>Studio Room</t>
  </si>
  <si>
    <t>133.00</t>
  </si>
  <si>
    <t>Studio 2 Pers Offer</t>
  </si>
  <si>
    <t>146.00</t>
  </si>
  <si>
    <t>159.00</t>
  </si>
  <si>
    <t>Suite  Standard</t>
  </si>
  <si>
    <t>169.00</t>
  </si>
  <si>
    <t>175.00</t>
  </si>
  <si>
    <t>179.00</t>
  </si>
  <si>
    <t>187.00</t>
  </si>
  <si>
    <t>197.00</t>
  </si>
  <si>
    <t>201.00</t>
  </si>
  <si>
    <t>207.00</t>
  </si>
  <si>
    <t>208.00</t>
  </si>
  <si>
    <t>212.00</t>
  </si>
  <si>
    <t>225.00</t>
  </si>
  <si>
    <t>236.00</t>
  </si>
  <si>
    <t>Niky</t>
  </si>
  <si>
    <t>Standard Double Room (10% Off In The Restaurant)</t>
  </si>
  <si>
    <t>Niky Hotel</t>
  </si>
  <si>
    <t>ul. Neofit Rilski 16,1000 Sofia, Bulgarien. 1000</t>
  </si>
  <si>
    <t>Standard Twin Room (10% Off In The Restaurant)</t>
  </si>
  <si>
    <t>Deluxe Twin Room (10% Off In The Restaurant)</t>
  </si>
  <si>
    <t>Suite, 1 Bedroom (10% Off In The Restaurant)</t>
  </si>
  <si>
    <t>138.00</t>
  </si>
  <si>
    <t>Standard Apartment, 1 Bedroom (10% Off In The Restaurant)</t>
  </si>
  <si>
    <t>Marinela Sofia</t>
  </si>
  <si>
    <t>Hotel Marinela Sofia</t>
  </si>
  <si>
    <t>100 JAMES BOUCHIER BLVD 1407 SOFIA BULGARIA 1407</t>
  </si>
  <si>
    <t>Premium Room</t>
  </si>
  <si>
    <t>265.00</t>
  </si>
  <si>
    <t>Premium King City View</t>
  </si>
  <si>
    <t>274.00</t>
  </si>
  <si>
    <t>Apartment Grand Superior</t>
  </si>
  <si>
    <t>1717.00</t>
  </si>
  <si>
    <t>White House</t>
  </si>
  <si>
    <t>BOROVETZ N63 2010</t>
  </si>
  <si>
    <t>Atlantic Hotel-Sofia</t>
  </si>
  <si>
    <t>73.00</t>
  </si>
  <si>
    <t>2 19th Street,Simeonovo neighbourhood, Sofia 1434. 1434</t>
  </si>
  <si>
    <t>Deluxe Double Room, 1 Bedroom</t>
  </si>
  <si>
    <t>Deluxe Quadruple Room</t>
  </si>
  <si>
    <t>Deluxe Apartment</t>
  </si>
  <si>
    <t>Family Apartment</t>
  </si>
  <si>
    <t>Hello Sofia Guesthouse</t>
  </si>
  <si>
    <t>12 Stefan Stambolov Bul 1000</t>
  </si>
  <si>
    <t>Sveta Sofia</t>
  </si>
  <si>
    <t>Sveta Sofia Hotel</t>
  </si>
  <si>
    <t>Pirotska Street 18, 1301 Sofia, Bulgarien. 1301</t>
  </si>
  <si>
    <t>Twin-Double Room - De Luxe</t>
  </si>
  <si>
    <t>Galiani Hostel Sofia</t>
  </si>
  <si>
    <t>Double Or Twin Room, Shared Bathroom</t>
  </si>
  <si>
    <t>41.00</t>
  </si>
  <si>
    <t>bul. Hristo Botev, 70 1303</t>
  </si>
  <si>
    <t>46.00</t>
  </si>
  <si>
    <t>Superior Double Room, Shared Bathroom</t>
  </si>
  <si>
    <t>51.00</t>
  </si>
  <si>
    <t>Double Room, Private Bathroom</t>
  </si>
  <si>
    <t>53.00</t>
  </si>
  <si>
    <t>Triple Room, Shared Bathroom</t>
  </si>
  <si>
    <t>Superior Double Room, Private Bathroom</t>
  </si>
  <si>
    <t>2-Room Suite (For 2 People)</t>
  </si>
  <si>
    <t>Quadruple Room, Shared Bathroom</t>
  </si>
  <si>
    <t>Family Room, Shared Bathroom</t>
  </si>
  <si>
    <t>2-Room Suite (For 4 People)</t>
  </si>
  <si>
    <t>Viko Boutique Apart Hotel</t>
  </si>
  <si>
    <t>ZDRAVE STREET,21A   1463</t>
  </si>
  <si>
    <t>Superior Apartment</t>
  </si>
  <si>
    <t>Ramada Sofia</t>
  </si>
  <si>
    <t>131 Maria Louisa Boulevard Sofia 1202 1202</t>
  </si>
  <si>
    <t>Deluxe Business Room 2 Beds</t>
  </si>
  <si>
    <t>Deluxe Business Room</t>
  </si>
  <si>
    <t>Superior Room With One King Bed</t>
  </si>
  <si>
    <t>Superior Room With Two Twin Beds</t>
  </si>
  <si>
    <t>226.00</t>
  </si>
  <si>
    <t>Suite With One King Bed</t>
  </si>
  <si>
    <t>272.00</t>
  </si>
  <si>
    <t>Yagoda Chalets Hotel</t>
  </si>
  <si>
    <t>Chalet</t>
  </si>
  <si>
    <t>82.00</t>
  </si>
  <si>
    <t>Lg Borovetz , Borovets, Borovets, BG</t>
  </si>
  <si>
    <t>Best Western Art Plaza Hotel</t>
  </si>
  <si>
    <t>Double Comfort</t>
  </si>
  <si>
    <t>Art Plaza Hotel</t>
  </si>
  <si>
    <t>46; Hristo Belchev Street Sofia 1000 1000</t>
  </si>
  <si>
    <t>90.00</t>
  </si>
  <si>
    <t>Comfort Room, 1 Double Bed, Non Smoking</t>
  </si>
  <si>
    <t>Comfort Room, 2 Single Beds, Non Smoking</t>
  </si>
  <si>
    <t>Comfort Double</t>
  </si>
  <si>
    <t>1 Double Bed, Non-Smoking, Comfort, Wi-Fi, Mini Bar, Coffee And Tea Maker, Shower, Full Breakfast</t>
  </si>
  <si>
    <t>2 Single Beds, Non-Smoking, Comfort, Wi-Fi, Mini Bar, Coffee And Tea Maker, Shower, Full Breakfast</t>
  </si>
  <si>
    <t>Superior Room, 1 Double Bed, Non Smoking</t>
  </si>
  <si>
    <t>Double Superior</t>
  </si>
  <si>
    <t>Suite-1 King Bed, Non-Smoking, 2Nd Bed Sofabed, Wi-Fi, Mini Bar, Coffee And Tea Maker, Shower, Full Breakfast</t>
  </si>
  <si>
    <t>Art Hotel Simona</t>
  </si>
  <si>
    <t>ENG. IVAN IVANOV BLVD,10 1379</t>
  </si>
  <si>
    <t>Superior Studio</t>
  </si>
  <si>
    <t>Deluxe Triple</t>
  </si>
  <si>
    <t>Quad Family</t>
  </si>
  <si>
    <t>Euphoria Club Hotel And Spa</t>
  </si>
  <si>
    <t>Standard Studio, Balcony</t>
  </si>
  <si>
    <t>Shiroka Polyana 216, Borovets, Samokov 2010</t>
  </si>
  <si>
    <t>One Bedroom Suite</t>
  </si>
  <si>
    <t>Light Hotel</t>
  </si>
  <si>
    <t>Economy Double Room (Free Fitness And Sauna )</t>
  </si>
  <si>
    <t>79.00</t>
  </si>
  <si>
    <t>Veslets Street 37,Sofia 1202. 1202</t>
  </si>
  <si>
    <t>Double Or Twin Room (Free Fitness And Sauna )</t>
  </si>
  <si>
    <t>Junior Suite (Free Fitness And Sauna )</t>
  </si>
  <si>
    <t>Superior Double Or Twin Room (Free Fitness And Sauna )</t>
  </si>
  <si>
    <t>Triple Room (Free Fitness And Sauna )</t>
  </si>
  <si>
    <t>Apartment, 1 Bedroom (Free Fitness And Sauna )</t>
  </si>
  <si>
    <t>Maisonette (Free Fitness And Sauna)</t>
  </si>
  <si>
    <t>Hilton Sofia</t>
  </si>
  <si>
    <t>Hilton Sofia Hotel</t>
  </si>
  <si>
    <t>296.00</t>
  </si>
  <si>
    <t>1; Bulgaria Blvd. Sofia 1421 1421</t>
  </si>
  <si>
    <t>329.00</t>
  </si>
  <si>
    <t>331.00</t>
  </si>
  <si>
    <t>Deluxe Twin Room</t>
  </si>
  <si>
    <t>362.00</t>
  </si>
  <si>
    <t>366.00</t>
  </si>
  <si>
    <t>Executive Twin Room</t>
  </si>
  <si>
    <t>387.00</t>
  </si>
  <si>
    <t>395.00</t>
  </si>
  <si>
    <t>406.00</t>
  </si>
  <si>
    <t>426.00</t>
  </si>
  <si>
    <t>Park Executive Suite</t>
  </si>
  <si>
    <t>435.00</t>
  </si>
  <si>
    <t>461.00</t>
  </si>
  <si>
    <t>464.00</t>
  </si>
  <si>
    <t>484.00</t>
  </si>
  <si>
    <t>513.00</t>
  </si>
  <si>
    <t>542.00</t>
  </si>
  <si>
    <t>986.00</t>
  </si>
  <si>
    <t>1102.00</t>
  </si>
  <si>
    <t>1160.00</t>
  </si>
  <si>
    <t>Best Western Lozenetz Hotel</t>
  </si>
  <si>
    <t>Lozenetz Hotel</t>
  </si>
  <si>
    <t>23 SVETI NAUM BLVD 1421 SOFIA BULGARIA 1421</t>
  </si>
  <si>
    <t>Suite, 1 Double Bed With Sofa Bed, Non Smoking (With Sofabed)</t>
  </si>
  <si>
    <t>Double Deluxe</t>
  </si>
  <si>
    <t>Superior Suite, 1 King Bed, Non Smoking</t>
  </si>
  <si>
    <t>Junior Suite Triple</t>
  </si>
  <si>
    <t>Park Hotel Moskva</t>
  </si>
  <si>
    <t>Park Moskva Hotel</t>
  </si>
  <si>
    <t>Nezabravka Street 25,1113 Sofia, Bulgarien. 1113</t>
  </si>
  <si>
    <t>Junior Suite (2 Adults)</t>
  </si>
  <si>
    <t>Suite (2 Adults)</t>
  </si>
  <si>
    <t>Junior Suite (3 Adults)</t>
  </si>
  <si>
    <t>Suite (3 Adults)</t>
  </si>
  <si>
    <t>Sofia Hotel Balkan, a Luxury Collection Hotel</t>
  </si>
  <si>
    <t>Sheraton Sofia Balkan Hotel</t>
  </si>
  <si>
    <t>5 Sveta Nedelya Square Sofia 1000 1000</t>
  </si>
  <si>
    <t>271.00</t>
  </si>
  <si>
    <t>276.00</t>
  </si>
  <si>
    <t>340.00</t>
  </si>
  <si>
    <t>367.00</t>
  </si>
  <si>
    <t>388.00</t>
  </si>
  <si>
    <t>1728.00</t>
  </si>
  <si>
    <t>1747.00</t>
  </si>
  <si>
    <t>2077.00</t>
  </si>
  <si>
    <t>2135.00</t>
  </si>
  <si>
    <t>2478.00</t>
  </si>
  <si>
    <t>Casa Ferrari</t>
  </si>
  <si>
    <t>Single Room</t>
  </si>
  <si>
    <t>16 Lyulin Planina Str, Sofia 1606</t>
  </si>
  <si>
    <t>Rosslyn Central Park Hotel Sofia</t>
  </si>
  <si>
    <t>Central Park Hotel</t>
  </si>
  <si>
    <t>106, VITOSHA BLVD. 1463</t>
  </si>
  <si>
    <t>Corner Room</t>
  </si>
  <si>
    <t>Corner Deluxe Room</t>
  </si>
  <si>
    <t>239.00</t>
  </si>
  <si>
    <t>Panorama Suite</t>
  </si>
  <si>
    <t>Rocentro Sofia (ex Renaissance)</t>
  </si>
  <si>
    <t>Renaissance Hotel</t>
  </si>
  <si>
    <t>Vazrajdane Square 2,Sofia.</t>
  </si>
  <si>
    <t>Montecito</t>
  </si>
  <si>
    <t>Montecito Hotel</t>
  </si>
  <si>
    <t>BOULEVARD TSARIGRADSKO SHOSE 1582</t>
  </si>
  <si>
    <t>Hotel Rila Sofia</t>
  </si>
  <si>
    <t>Rila Sofia Hotel</t>
  </si>
  <si>
    <t>Kaloyan Street 6, Sofia 1000</t>
  </si>
  <si>
    <t>Maxim Hotel</t>
  </si>
  <si>
    <t>BULEVARD KNYAGINYA MARIYA LUIZA 62 1202 SOFIA BU 1202</t>
  </si>
  <si>
    <t>Studio, 1 Double Bed</t>
  </si>
  <si>
    <t>Standard Apartment, 2 Queen Beds</t>
  </si>
  <si>
    <t>163.00</t>
  </si>
  <si>
    <t>Avel - Guest House</t>
  </si>
  <si>
    <t>Letostrui Street ,40</t>
  </si>
  <si>
    <t>Double Or Twin Room, Private Bathroom</t>
  </si>
  <si>
    <t>63.00</t>
  </si>
  <si>
    <t>Best Western Hotel Europe</t>
  </si>
  <si>
    <t>Best Western Europe Hotel</t>
  </si>
  <si>
    <t>Street Lidice 1,1113 Sofia. 1113</t>
  </si>
  <si>
    <t>Persey Flora Apartments</t>
  </si>
  <si>
    <t>Borovets, 2000 2010</t>
  </si>
  <si>
    <t>326.00</t>
  </si>
  <si>
    <t>Grand Hotel Sofia</t>
  </si>
  <si>
    <t>Grand Sofia Hotel</t>
  </si>
  <si>
    <t>1 GURKO STREET 1000</t>
  </si>
  <si>
    <t>216.00</t>
  </si>
  <si>
    <t>Panorama Room</t>
  </si>
  <si>
    <t>Superior Triple</t>
  </si>
  <si>
    <t>285.00</t>
  </si>
  <si>
    <t>Corner Suites</t>
  </si>
  <si>
    <t>298.00</t>
  </si>
  <si>
    <t>302.00</t>
  </si>
  <si>
    <t>Executive Triple</t>
  </si>
  <si>
    <t>309.00</t>
  </si>
  <si>
    <t>337.00</t>
  </si>
  <si>
    <t>347.00</t>
  </si>
  <si>
    <t>352.00</t>
  </si>
  <si>
    <t>359.00</t>
  </si>
  <si>
    <t>374.00</t>
  </si>
  <si>
    <t>380.00</t>
  </si>
  <si>
    <t>383.00</t>
  </si>
  <si>
    <t>391.00</t>
  </si>
  <si>
    <t>465.00</t>
  </si>
  <si>
    <t>468.00</t>
  </si>
  <si>
    <t>475.00</t>
  </si>
  <si>
    <t>500.00</t>
  </si>
  <si>
    <t>559.00</t>
  </si>
  <si>
    <t>594.00</t>
  </si>
  <si>
    <t>Aris Hotel</t>
  </si>
  <si>
    <t>203 Knyaz Boris I St Sofia , Bulgaria, 1202</t>
  </si>
  <si>
    <t>easyHotel Sofia</t>
  </si>
  <si>
    <t>1EST</t>
  </si>
  <si>
    <t>ALDOMIROVSKA STR,108 1309</t>
  </si>
  <si>
    <t>Hotel Alexander</t>
  </si>
  <si>
    <t>Twin Standard</t>
  </si>
  <si>
    <t>Bon Voyage Hotel Alexander</t>
  </si>
  <si>
    <t>SLIVNITSA BLVD. NO. 88 1309 SOFIA BULGARIA 1309</t>
  </si>
  <si>
    <t>54.00</t>
  </si>
  <si>
    <t>56.00</t>
  </si>
  <si>
    <t>Twin Superior</t>
  </si>
  <si>
    <t>Best Western Hotel Expo</t>
  </si>
  <si>
    <t>Best Western Expo Hotel</t>
  </si>
  <si>
    <t>109.00</t>
  </si>
  <si>
    <t>149 TSARIGRADSKO SHOSE BOULEVARD;N/A Sofia 1784 1784</t>
  </si>
  <si>
    <t>Superior Room, 1 King Bed, Bathtub</t>
  </si>
  <si>
    <t>Superior Room, 2 Single Beds, Bathtub</t>
  </si>
  <si>
    <t>Economy Room, 2 Single Beds</t>
  </si>
  <si>
    <t>Superior</t>
  </si>
  <si>
    <t>Executive Room, 1 King Bed, Bathtub</t>
  </si>
  <si>
    <t>Suite, 1 Queen Bed With Sofa Bed, Bathtub (With Sofabed)</t>
  </si>
  <si>
    <t>Double Executive</t>
  </si>
  <si>
    <t>Executive</t>
  </si>
  <si>
    <t>Cmntud: 2 Single Beds, Superior Room, 23 Square Meters, Wi-Fi, Bathtub, Coffee And Tea, Full Breakfast</t>
  </si>
  <si>
    <t>Cmntud: 1 King Bed, Superior Room, 23 Square Meters, Wi-Fi, Bathtub, Coffee And Tea, Full Breakfast</t>
  </si>
  <si>
    <t>Junior Suite Standard</t>
  </si>
  <si>
    <t>Cmntud: 1 King Bed, Executive, Executive Lounge Access, Wi-Fi, Bathtub, Coffee And Tea, Full Breakfast</t>
  </si>
  <si>
    <t>Suite, 1 King Bed With Sofa Bed (With Sofabed)</t>
  </si>
  <si>
    <t>Deluxe Junior Suite</t>
  </si>
  <si>
    <t>Cmntud: Suite-1 Queen Bed, 35 Square Meters, Executive Lounge Access, Wi-Fi, Bathtub, Sofabed, Full Breakfast</t>
  </si>
  <si>
    <t>Cmntud: Suite-1 King Bed, 43 Square Meters, Executive Lounge Access, Wi-Fi, Two Bathrooms, Sofabed, Full Breakfast</t>
  </si>
  <si>
    <t>Small Luxury Of The World Yastrebets Hotel</t>
  </si>
  <si>
    <t>Villa Deluxe</t>
  </si>
  <si>
    <t>472.00</t>
  </si>
  <si>
    <t>Borovets Borovets 2010 2010</t>
  </si>
  <si>
    <t>525.00</t>
  </si>
  <si>
    <t>563.00</t>
  </si>
  <si>
    <t>625.00</t>
  </si>
  <si>
    <t>Breza Hotel</t>
  </si>
  <si>
    <t>171.00</t>
  </si>
  <si>
    <t>Riu Pravets Resort Golf &amp; Spa</t>
  </si>
  <si>
    <t>Riu Pravets Resort Golf And Spa</t>
  </si>
  <si>
    <t>Quater Ezeroto, 8, Pravets, Bulgaria 2161</t>
  </si>
  <si>
    <t>Standard Room Lake View</t>
  </si>
  <si>
    <t>Hotel Elate Plaza</t>
  </si>
  <si>
    <t>1 MLADOST QUARTER, BEHIND 67 BLOCK. 1784</t>
  </si>
  <si>
    <t>Economy Suite</t>
  </si>
  <si>
    <t>Standard Suite</t>
  </si>
  <si>
    <t>Arte Hotel</t>
  </si>
  <si>
    <t>Standard Room, 1 Queen Bed</t>
  </si>
  <si>
    <t>Dondukov Blvd 5, Sofia 1000</t>
  </si>
  <si>
    <t>Deluxe Double Room, 1 Queen Bed</t>
  </si>
  <si>
    <t>Junior Suite, 1 King Bed</t>
  </si>
  <si>
    <t>262.00</t>
  </si>
  <si>
    <t>Novotel Sofia</t>
  </si>
  <si>
    <t>Tsarigradsko Shosse Boulevard 115 N,1784 Sofia. 1784</t>
  </si>
  <si>
    <t>Superior Twin Room</t>
  </si>
  <si>
    <t>Superior Room, Mountain View</t>
  </si>
  <si>
    <t>Hemus</t>
  </si>
  <si>
    <t>Hemus Hotel</t>
  </si>
  <si>
    <t>31 CHERNI VRAH BLVD 1421 SOFIA BULGARIA 1421</t>
  </si>
  <si>
    <t>Economy Double Room</t>
  </si>
  <si>
    <t>Apartment One Bedroom</t>
  </si>
  <si>
    <t>Legends</t>
  </si>
  <si>
    <t>Legends Hotel</t>
  </si>
  <si>
    <t>54-56, Cherni Vrah Blvd., Sofia 1407</t>
  </si>
  <si>
    <t>Triple Standard</t>
  </si>
  <si>
    <t>Standard</t>
  </si>
  <si>
    <t>Maison Sofia Hotel</t>
  </si>
  <si>
    <t>Atanas Dukov 36, Sofia 1407</t>
  </si>
  <si>
    <t>Business Room</t>
  </si>
  <si>
    <t>Central Hotel Sofia</t>
  </si>
  <si>
    <t>Central Hotel</t>
  </si>
  <si>
    <t>HRISTO BOTEV BOULEVARD;52 Sofia 1000 1000</t>
  </si>
  <si>
    <t>Standard Studio</t>
  </si>
  <si>
    <t>231.00</t>
  </si>
  <si>
    <t>Connecting Rooms</t>
  </si>
  <si>
    <t>313.00</t>
  </si>
  <si>
    <t>Metropolitan</t>
  </si>
  <si>
    <t>Metropolitan Hotel</t>
  </si>
  <si>
    <t>64 Tsarigradsko Shose Blvd, Sofia 1784</t>
  </si>
  <si>
    <t>Twin/Double Room    Ro</t>
  </si>
  <si>
    <t>Twin/Double Room Advance Purchase Bb</t>
  </si>
  <si>
    <t>Double/Twin  Standard</t>
  </si>
  <si>
    <t>Twin/Double Room Bb</t>
  </si>
  <si>
    <t>Double Standard - Bed And Breakfast</t>
  </si>
  <si>
    <t>Twin Standard - Bed And Breakfast</t>
  </si>
  <si>
    <t>Corner Studio With 1 Free Airport Transfer</t>
  </si>
  <si>
    <t>Studio Standard - Bed And Breakfast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</si>
</sst>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6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23.67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HYPERLINK("https://hotelmonitor-cachepage.eclerx.com/savepage/tk_1543383075363306_sr_2058.html","info")</f>
        <v/>
      </c>
      <c r="AA2" t="n">
        <v>-3010986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96</v>
      </c>
      <c r="AQ2" t="s">
        <v>88</v>
      </c>
      <c r="AR2" t="s"/>
      <c r="AS2" t="s"/>
      <c r="AT2" t="s"/>
      <c r="AU2" t="s"/>
      <c r="AV2" t="s"/>
      <c r="AW2" t="s"/>
      <c r="AX2" t="s"/>
      <c r="AY2" t="n">
        <v>3010986</v>
      </c>
      <c r="AZ2" t="s">
        <v>89</v>
      </c>
      <c r="BA2" t="s"/>
      <c r="BB2" t="n">
        <v>4647652</v>
      </c>
      <c r="BC2" t="n">
        <v>23.3098</v>
      </c>
      <c r="BD2" t="n">
        <v>42.6291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91</v>
      </c>
      <c r="F3" t="n">
        <v>2027317</v>
      </c>
      <c r="G3" t="s">
        <v>74</v>
      </c>
      <c r="H3" t="s">
        <v>75</v>
      </c>
      <c r="I3" t="s"/>
      <c r="J3" t="s">
        <v>76</v>
      </c>
      <c r="K3" t="n">
        <v>26</v>
      </c>
      <c r="L3" t="s">
        <v>77</v>
      </c>
      <c r="M3" t="s"/>
      <c r="N3" t="s">
        <v>92</v>
      </c>
      <c r="O3" t="s">
        <v>79</v>
      </c>
      <c r="P3" t="s">
        <v>93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HYPERLINK("https://hotelmonitor-cachepage.eclerx.com/savepage/tk_1543382891173544_sr_2058.html","info")</f>
        <v/>
      </c>
      <c r="AA3" t="n">
        <v>15804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95</v>
      </c>
      <c r="AL3" t="s"/>
      <c r="AM3" t="s"/>
      <c r="AN3" t="s"/>
      <c r="AO3" t="s"/>
      <c r="AP3" t="n">
        <v>62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3449341</v>
      </c>
      <c r="AZ3" t="s">
        <v>96</v>
      </c>
      <c r="BA3" t="s"/>
      <c r="BB3" t="n">
        <v>112064</v>
      </c>
      <c r="BC3" t="n">
        <v>23.3239</v>
      </c>
      <c r="BD3" t="n">
        <v>42.7045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91</v>
      </c>
      <c r="F4" t="n">
        <v>2027317</v>
      </c>
      <c r="G4" t="s">
        <v>74</v>
      </c>
      <c r="H4" t="s">
        <v>75</v>
      </c>
      <c r="I4" t="s"/>
      <c r="J4" t="s">
        <v>76</v>
      </c>
      <c r="K4" t="n">
        <v>28.67</v>
      </c>
      <c r="L4" t="s">
        <v>77</v>
      </c>
      <c r="M4" t="s"/>
      <c r="N4" t="s">
        <v>97</v>
      </c>
      <c r="O4" t="s">
        <v>79</v>
      </c>
      <c r="P4" t="s">
        <v>93</v>
      </c>
      <c r="Q4" t="s"/>
      <c r="R4" t="s">
        <v>80</v>
      </c>
      <c r="S4" t="s">
        <v>98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HYPERLINK("https://hotelmonitor-cachepage.eclerx.com/savepage/tk_1543382891173544_sr_2058.html","info")</f>
        <v/>
      </c>
      <c r="AA4" t="n">
        <v>15804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95</v>
      </c>
      <c r="AL4" t="s"/>
      <c r="AM4" t="s"/>
      <c r="AN4" t="s"/>
      <c r="AO4" t="s"/>
      <c r="AP4" t="n">
        <v>62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3449341</v>
      </c>
      <c r="AZ4" t="s">
        <v>96</v>
      </c>
      <c r="BA4" t="s"/>
      <c r="BB4" t="n">
        <v>112064</v>
      </c>
      <c r="BC4" t="n">
        <v>23.3239</v>
      </c>
      <c r="BD4" t="n">
        <v>42.7045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91</v>
      </c>
      <c r="F5" t="n">
        <v>2027317</v>
      </c>
      <c r="G5" t="s">
        <v>74</v>
      </c>
      <c r="H5" t="s">
        <v>75</v>
      </c>
      <c r="I5" t="s"/>
      <c r="J5" t="s">
        <v>76</v>
      </c>
      <c r="K5" t="n">
        <v>29.33</v>
      </c>
      <c r="L5" t="s">
        <v>77</v>
      </c>
      <c r="M5" t="s"/>
      <c r="N5" t="s">
        <v>97</v>
      </c>
      <c r="O5" t="s">
        <v>79</v>
      </c>
      <c r="P5" t="s">
        <v>93</v>
      </c>
      <c r="Q5" t="s"/>
      <c r="R5" t="s">
        <v>80</v>
      </c>
      <c r="S5" t="s">
        <v>99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HYPERLINK("https://hotelmonitor-cachepage.eclerx.com/savepage/tk_1543382891173544_sr_2058.html","info")</f>
        <v/>
      </c>
      <c r="AA5" t="n">
        <v>15804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95</v>
      </c>
      <c r="AL5" t="s"/>
      <c r="AM5" t="s"/>
      <c r="AN5" t="s"/>
      <c r="AO5" t="s"/>
      <c r="AP5" t="n">
        <v>62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3449341</v>
      </c>
      <c r="AZ5" t="s">
        <v>96</v>
      </c>
      <c r="BA5" t="s"/>
      <c r="BB5" t="n">
        <v>112064</v>
      </c>
      <c r="BC5" t="n">
        <v>23.3239</v>
      </c>
      <c r="BD5" t="n">
        <v>42.7045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91</v>
      </c>
      <c r="F6" t="n">
        <v>2027317</v>
      </c>
      <c r="G6" t="s">
        <v>74</v>
      </c>
      <c r="H6" t="s">
        <v>75</v>
      </c>
      <c r="I6" t="s"/>
      <c r="J6" t="s">
        <v>76</v>
      </c>
      <c r="K6" t="n">
        <v>32.33</v>
      </c>
      <c r="L6" t="s">
        <v>77</v>
      </c>
      <c r="M6" t="s"/>
      <c r="N6" t="s">
        <v>100</v>
      </c>
      <c r="O6" t="s">
        <v>79</v>
      </c>
      <c r="P6" t="s">
        <v>93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HYPERLINK("https://hotelmonitor-cachepage.eclerx.com/savepage/tk_1543382891173544_sr_2058.html","info")</f>
        <v/>
      </c>
      <c r="AA6" t="n">
        <v>15804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95</v>
      </c>
      <c r="AL6" t="s"/>
      <c r="AM6" t="s"/>
      <c r="AN6" t="s"/>
      <c r="AO6" t="s"/>
      <c r="AP6" t="n">
        <v>62</v>
      </c>
      <c r="AQ6" t="s">
        <v>88</v>
      </c>
      <c r="AR6" t="s"/>
      <c r="AS6" t="s"/>
      <c r="AT6" t="s"/>
      <c r="AU6" t="s"/>
      <c r="AV6" t="s"/>
      <c r="AW6" t="s"/>
      <c r="AX6" t="s"/>
      <c r="AY6" t="n">
        <v>3449341</v>
      </c>
      <c r="AZ6" t="s">
        <v>96</v>
      </c>
      <c r="BA6" t="s"/>
      <c r="BB6" t="n">
        <v>112064</v>
      </c>
      <c r="BC6" t="n">
        <v>23.3239</v>
      </c>
      <c r="BD6" t="n">
        <v>42.7045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91</v>
      </c>
      <c r="F7" t="n">
        <v>2027317</v>
      </c>
      <c r="G7" t="s">
        <v>74</v>
      </c>
      <c r="H7" t="s">
        <v>75</v>
      </c>
      <c r="I7" t="s"/>
      <c r="J7" t="s">
        <v>76</v>
      </c>
      <c r="K7" t="n">
        <v>34.67</v>
      </c>
      <c r="L7" t="s">
        <v>77</v>
      </c>
      <c r="M7" t="s"/>
      <c r="N7" t="s">
        <v>102</v>
      </c>
      <c r="O7" t="s">
        <v>79</v>
      </c>
      <c r="P7" t="s">
        <v>93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HYPERLINK("https://hotelmonitor-cachepage.eclerx.com/savepage/tk_1543382891173544_sr_2058.html","info")</f>
        <v/>
      </c>
      <c r="AA7" t="n">
        <v>15804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95</v>
      </c>
      <c r="AL7" t="s"/>
      <c r="AM7" t="s"/>
      <c r="AN7" t="s"/>
      <c r="AO7" t="s"/>
      <c r="AP7" t="n">
        <v>62</v>
      </c>
      <c r="AQ7" t="s">
        <v>88</v>
      </c>
      <c r="AR7" t="s"/>
      <c r="AS7" t="s"/>
      <c r="AT7" t="s"/>
      <c r="AU7" t="s"/>
      <c r="AV7" t="s"/>
      <c r="AW7" t="s"/>
      <c r="AX7" t="s"/>
      <c r="AY7" t="n">
        <v>3449341</v>
      </c>
      <c r="AZ7" t="s">
        <v>96</v>
      </c>
      <c r="BA7" t="s"/>
      <c r="BB7" t="n">
        <v>112064</v>
      </c>
      <c r="BC7" t="n">
        <v>23.3239</v>
      </c>
      <c r="BD7" t="n">
        <v>42.7045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91</v>
      </c>
      <c r="F8" t="n">
        <v>2027317</v>
      </c>
      <c r="G8" t="s">
        <v>74</v>
      </c>
      <c r="H8" t="s">
        <v>75</v>
      </c>
      <c r="I8" t="s"/>
      <c r="J8" t="s">
        <v>76</v>
      </c>
      <c r="K8" t="n">
        <v>34.67</v>
      </c>
      <c r="L8" t="s">
        <v>77</v>
      </c>
      <c r="M8" t="s"/>
      <c r="N8" t="s">
        <v>100</v>
      </c>
      <c r="O8" t="s">
        <v>79</v>
      </c>
      <c r="P8" t="s">
        <v>93</v>
      </c>
      <c r="Q8" t="s"/>
      <c r="R8" t="s">
        <v>80</v>
      </c>
      <c r="S8" t="s">
        <v>103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HYPERLINK("https://hotelmonitor-cachepage.eclerx.com/savepage/tk_1543382891173544_sr_2058.html","info")</f>
        <v/>
      </c>
      <c r="AA8" t="n">
        <v>15804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95</v>
      </c>
      <c r="AL8" t="s"/>
      <c r="AM8" t="s"/>
      <c r="AN8" t="s"/>
      <c r="AO8" t="s"/>
      <c r="AP8" t="n">
        <v>62</v>
      </c>
      <c r="AQ8" t="s">
        <v>88</v>
      </c>
      <c r="AR8" t="s"/>
      <c r="AS8" t="s"/>
      <c r="AT8" t="s"/>
      <c r="AU8" t="s"/>
      <c r="AV8" t="s"/>
      <c r="AW8" t="s"/>
      <c r="AX8" t="s"/>
      <c r="AY8" t="n">
        <v>3449341</v>
      </c>
      <c r="AZ8" t="s">
        <v>96</v>
      </c>
      <c r="BA8" t="s"/>
      <c r="BB8" t="n">
        <v>112064</v>
      </c>
      <c r="BC8" t="n">
        <v>23.3239</v>
      </c>
      <c r="BD8" t="n">
        <v>42.7045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91</v>
      </c>
      <c r="F9" t="n">
        <v>2027317</v>
      </c>
      <c r="G9" t="s">
        <v>74</v>
      </c>
      <c r="H9" t="s">
        <v>75</v>
      </c>
      <c r="I9" t="s"/>
      <c r="J9" t="s">
        <v>76</v>
      </c>
      <c r="K9" t="n">
        <v>42</v>
      </c>
      <c r="L9" t="s">
        <v>77</v>
      </c>
      <c r="M9" t="s"/>
      <c r="N9" t="s">
        <v>92</v>
      </c>
      <c r="O9" t="s">
        <v>79</v>
      </c>
      <c r="P9" t="s">
        <v>93</v>
      </c>
      <c r="Q9" t="s"/>
      <c r="R9" t="s">
        <v>80</v>
      </c>
      <c r="S9" t="s">
        <v>104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HYPERLINK("https://hotelmonitor-cachepage.eclerx.com/savepage/tk_1543382891173544_sr_2058.html","info")</f>
        <v/>
      </c>
      <c r="AA9" t="n">
        <v>15804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95</v>
      </c>
      <c r="AL9" t="s"/>
      <c r="AM9" t="s"/>
      <c r="AN9" t="s"/>
      <c r="AO9" t="s"/>
      <c r="AP9" t="n">
        <v>62</v>
      </c>
      <c r="AQ9" t="s">
        <v>88</v>
      </c>
      <c r="AR9" t="s"/>
      <c r="AS9" t="s"/>
      <c r="AT9" t="s"/>
      <c r="AU9" t="s"/>
      <c r="AV9" t="s"/>
      <c r="AW9" t="s"/>
      <c r="AX9" t="s"/>
      <c r="AY9" t="n">
        <v>3449341</v>
      </c>
      <c r="AZ9" t="s">
        <v>96</v>
      </c>
      <c r="BA9" t="s"/>
      <c r="BB9" t="n">
        <v>112064</v>
      </c>
      <c r="BC9" t="n">
        <v>23.3239</v>
      </c>
      <c r="BD9" t="n">
        <v>42.7045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6670781</v>
      </c>
      <c r="G10" t="s">
        <v>74</v>
      </c>
      <c r="H10" t="s">
        <v>75</v>
      </c>
      <c r="I10" t="s"/>
      <c r="J10" t="s">
        <v>76</v>
      </c>
      <c r="K10" t="n">
        <v>29.33</v>
      </c>
      <c r="L10" t="s">
        <v>77</v>
      </c>
      <c r="M10" t="s"/>
      <c r="N10" t="s">
        <v>106</v>
      </c>
      <c r="O10" t="s">
        <v>79</v>
      </c>
      <c r="P10" t="s">
        <v>105</v>
      </c>
      <c r="Q10" t="s"/>
      <c r="R10" t="s">
        <v>107</v>
      </c>
      <c r="S10" t="s">
        <v>99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HYPERLINK("https://hotelmonitor-cachepage.eclerx.com/savepage/tk_15433826210116599_sr_2058.html","info")</f>
        <v/>
      </c>
      <c r="AA10" t="n">
        <v>219389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95</v>
      </c>
      <c r="AL10" t="s"/>
      <c r="AM10" t="s"/>
      <c r="AN10" t="s"/>
      <c r="AO10" t="s"/>
      <c r="AP10" t="n">
        <v>12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2329308</v>
      </c>
      <c r="AZ10" t="s">
        <v>108</v>
      </c>
      <c r="BA10" t="s"/>
      <c r="BB10" t="n">
        <v>4262457</v>
      </c>
      <c r="BC10" t="n">
        <v>23.1499</v>
      </c>
      <c r="BD10" t="n">
        <v>42.7125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105</v>
      </c>
      <c r="F11" t="n">
        <v>6670781</v>
      </c>
      <c r="G11" t="s">
        <v>74</v>
      </c>
      <c r="H11" t="s">
        <v>75</v>
      </c>
      <c r="I11" t="s"/>
      <c r="J11" t="s">
        <v>76</v>
      </c>
      <c r="K11" t="n">
        <v>31.33</v>
      </c>
      <c r="L11" t="s">
        <v>77</v>
      </c>
      <c r="M11" t="s"/>
      <c r="N11" t="s">
        <v>109</v>
      </c>
      <c r="O11" t="s">
        <v>79</v>
      </c>
      <c r="P11" t="s">
        <v>105</v>
      </c>
      <c r="Q11" t="s"/>
      <c r="R11" t="s">
        <v>107</v>
      </c>
      <c r="S11" t="s">
        <v>110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HYPERLINK("https://hotelmonitor-cachepage.eclerx.com/savepage/tk_15433826210116599_sr_2058.html","info")</f>
        <v/>
      </c>
      <c r="AA11" t="n">
        <v>219389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95</v>
      </c>
      <c r="AL11" t="s"/>
      <c r="AM11" t="s"/>
      <c r="AN11" t="s"/>
      <c r="AO11" t="s"/>
      <c r="AP11" t="n">
        <v>12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2329308</v>
      </c>
      <c r="AZ11" t="s">
        <v>108</v>
      </c>
      <c r="BA11" t="s"/>
      <c r="BB11" t="n">
        <v>4262457</v>
      </c>
      <c r="BC11" t="n">
        <v>23.1499</v>
      </c>
      <c r="BD11" t="n">
        <v>42.7125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105</v>
      </c>
      <c r="F12" t="n">
        <v>6670781</v>
      </c>
      <c r="G12" t="s">
        <v>74</v>
      </c>
      <c r="H12" t="s">
        <v>75</v>
      </c>
      <c r="I12" t="s"/>
      <c r="J12" t="s">
        <v>76</v>
      </c>
      <c r="K12" t="n">
        <v>34.67</v>
      </c>
      <c r="L12" t="s">
        <v>77</v>
      </c>
      <c r="M12" t="s"/>
      <c r="N12" t="s">
        <v>109</v>
      </c>
      <c r="O12" t="s">
        <v>79</v>
      </c>
      <c r="P12" t="s">
        <v>105</v>
      </c>
      <c r="Q12" t="s"/>
      <c r="R12" t="s">
        <v>107</v>
      </c>
      <c r="S12" t="s">
        <v>103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HYPERLINK("https://hotelmonitor-cachepage.eclerx.com/savepage/tk_15433826210116599_sr_2058.html","info")</f>
        <v/>
      </c>
      <c r="AA12" t="n">
        <v>219389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95</v>
      </c>
      <c r="AL12" t="s"/>
      <c r="AM12" t="s"/>
      <c r="AN12" t="s"/>
      <c r="AO12" t="s"/>
      <c r="AP12" t="n">
        <v>12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2329308</v>
      </c>
      <c r="AZ12" t="s">
        <v>108</v>
      </c>
      <c r="BA12" t="s"/>
      <c r="BB12" t="n">
        <v>4262457</v>
      </c>
      <c r="BC12" t="n">
        <v>23.1499</v>
      </c>
      <c r="BD12" t="n">
        <v>42.7125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105</v>
      </c>
      <c r="F13" t="n">
        <v>6670781</v>
      </c>
      <c r="G13" t="s">
        <v>74</v>
      </c>
      <c r="H13" t="s">
        <v>75</v>
      </c>
      <c r="I13" t="s"/>
      <c r="J13" t="s">
        <v>76</v>
      </c>
      <c r="K13" t="n">
        <v>35.33</v>
      </c>
      <c r="L13" t="s">
        <v>77</v>
      </c>
      <c r="M13" t="s"/>
      <c r="N13" t="s">
        <v>106</v>
      </c>
      <c r="O13" t="s">
        <v>79</v>
      </c>
      <c r="P13" t="s">
        <v>105</v>
      </c>
      <c r="Q13" t="s"/>
      <c r="R13" t="s">
        <v>107</v>
      </c>
      <c r="S13" t="s">
        <v>111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HYPERLINK("https://hotelmonitor-cachepage.eclerx.com/savepage/tk_15433826210116599_sr_2058.html","info")</f>
        <v/>
      </c>
      <c r="AA13" t="n">
        <v>219389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95</v>
      </c>
      <c r="AL13" t="s"/>
      <c r="AM13" t="s"/>
      <c r="AN13" t="s"/>
      <c r="AO13" t="s"/>
      <c r="AP13" t="n">
        <v>12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2329308</v>
      </c>
      <c r="AZ13" t="s">
        <v>108</v>
      </c>
      <c r="BA13" t="s"/>
      <c r="BB13" t="n">
        <v>4262457</v>
      </c>
      <c r="BC13" t="n">
        <v>23.1499</v>
      </c>
      <c r="BD13" t="n">
        <v>42.7125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105</v>
      </c>
      <c r="F14" t="n">
        <v>6670781</v>
      </c>
      <c r="G14" t="s">
        <v>74</v>
      </c>
      <c r="H14" t="s">
        <v>75</v>
      </c>
      <c r="I14" t="s"/>
      <c r="J14" t="s">
        <v>76</v>
      </c>
      <c r="K14" t="n">
        <v>37.67</v>
      </c>
      <c r="L14" t="s">
        <v>77</v>
      </c>
      <c r="M14" t="s"/>
      <c r="N14" t="s">
        <v>112</v>
      </c>
      <c r="O14" t="s">
        <v>79</v>
      </c>
      <c r="P14" t="s">
        <v>105</v>
      </c>
      <c r="Q14" t="s"/>
      <c r="R14" t="s">
        <v>107</v>
      </c>
      <c r="S14" t="s">
        <v>113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HYPERLINK("https://hotelmonitor-cachepage.eclerx.com/savepage/tk_15433826210116599_sr_2058.html","info")</f>
        <v/>
      </c>
      <c r="AA14" t="n">
        <v>219389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95</v>
      </c>
      <c r="AL14" t="s"/>
      <c r="AM14" t="s"/>
      <c r="AN14" t="s"/>
      <c r="AO14" t="s"/>
      <c r="AP14" t="n">
        <v>12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2329308</v>
      </c>
      <c r="AZ14" t="s">
        <v>108</v>
      </c>
      <c r="BA14" t="s"/>
      <c r="BB14" t="n">
        <v>4262457</v>
      </c>
      <c r="BC14" t="n">
        <v>23.1499</v>
      </c>
      <c r="BD14" t="n">
        <v>42.7125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105</v>
      </c>
      <c r="F15" t="n">
        <v>6670781</v>
      </c>
      <c r="G15" t="s">
        <v>74</v>
      </c>
      <c r="H15" t="s">
        <v>75</v>
      </c>
      <c r="I15" t="s"/>
      <c r="J15" t="s">
        <v>76</v>
      </c>
      <c r="K15" t="n">
        <v>38.33</v>
      </c>
      <c r="L15" t="s">
        <v>77</v>
      </c>
      <c r="M15" t="s"/>
      <c r="N15" t="s">
        <v>114</v>
      </c>
      <c r="O15" t="s">
        <v>79</v>
      </c>
      <c r="P15" t="s">
        <v>105</v>
      </c>
      <c r="Q15" t="s"/>
      <c r="R15" t="s">
        <v>107</v>
      </c>
      <c r="S15" t="s">
        <v>115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HYPERLINK("https://hotelmonitor-cachepage.eclerx.com/savepage/tk_15433826210116599_sr_2058.html","info")</f>
        <v/>
      </c>
      <c r="AA15" t="n">
        <v>219389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95</v>
      </c>
      <c r="AL15" t="s"/>
      <c r="AM15" t="s"/>
      <c r="AN15" t="s"/>
      <c r="AO15" t="s"/>
      <c r="AP15" t="n">
        <v>12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2329308</v>
      </c>
      <c r="AZ15" t="s">
        <v>108</v>
      </c>
      <c r="BA15" t="s"/>
      <c r="BB15" t="n">
        <v>4262457</v>
      </c>
      <c r="BC15" t="n">
        <v>23.1499</v>
      </c>
      <c r="BD15" t="n">
        <v>42.7125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105</v>
      </c>
      <c r="F16" t="n">
        <v>6670781</v>
      </c>
      <c r="G16" t="s">
        <v>74</v>
      </c>
      <c r="H16" t="s">
        <v>75</v>
      </c>
      <c r="I16" t="s"/>
      <c r="J16" t="s">
        <v>76</v>
      </c>
      <c r="K16" t="n">
        <v>38.33</v>
      </c>
      <c r="L16" t="s">
        <v>77</v>
      </c>
      <c r="M16" t="s"/>
      <c r="N16" t="s">
        <v>116</v>
      </c>
      <c r="O16" t="s">
        <v>79</v>
      </c>
      <c r="P16" t="s">
        <v>105</v>
      </c>
      <c r="Q16" t="s"/>
      <c r="R16" t="s">
        <v>107</v>
      </c>
      <c r="S16" t="s">
        <v>115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HYPERLINK("https://hotelmonitor-cachepage.eclerx.com/savepage/tk_15433826210116599_sr_2058.html","info")</f>
        <v/>
      </c>
      <c r="AA16" t="n">
        <v>219389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95</v>
      </c>
      <c r="AL16" t="s"/>
      <c r="AM16" t="s"/>
      <c r="AN16" t="s"/>
      <c r="AO16" t="s"/>
      <c r="AP16" t="n">
        <v>12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2329308</v>
      </c>
      <c r="AZ16" t="s">
        <v>108</v>
      </c>
      <c r="BA16" t="s"/>
      <c r="BB16" t="n">
        <v>4262457</v>
      </c>
      <c r="BC16" t="n">
        <v>23.1499</v>
      </c>
      <c r="BD16" t="n">
        <v>42.7125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105</v>
      </c>
      <c r="F17" t="n">
        <v>6670781</v>
      </c>
      <c r="G17" t="s">
        <v>74</v>
      </c>
      <c r="H17" t="s">
        <v>75</v>
      </c>
      <c r="I17" t="s"/>
      <c r="J17" t="s">
        <v>76</v>
      </c>
      <c r="K17" t="n">
        <v>41.33</v>
      </c>
      <c r="L17" t="s">
        <v>77</v>
      </c>
      <c r="M17" t="s"/>
      <c r="N17" t="s">
        <v>106</v>
      </c>
      <c r="O17" t="s">
        <v>79</v>
      </c>
      <c r="P17" t="s">
        <v>105</v>
      </c>
      <c r="Q17" t="s"/>
      <c r="R17" t="s">
        <v>107</v>
      </c>
      <c r="S17" t="s">
        <v>117</v>
      </c>
      <c r="T17" t="s">
        <v>82</v>
      </c>
      <c r="U17" t="s"/>
      <c r="V17" t="s">
        <v>83</v>
      </c>
      <c r="W17" t="s">
        <v>118</v>
      </c>
      <c r="X17" t="s"/>
      <c r="Y17" t="s">
        <v>85</v>
      </c>
      <c r="Z17">
        <f>HYPERLINK("https://hotelmonitor-cachepage.eclerx.com/savepage/tk_15433826210116599_sr_2058.html","info")</f>
        <v/>
      </c>
      <c r="AA17" t="n">
        <v>219389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95</v>
      </c>
      <c r="AL17" t="s"/>
      <c r="AM17" t="s"/>
      <c r="AN17" t="s"/>
      <c r="AO17" t="s"/>
      <c r="AP17" t="n">
        <v>12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2329308</v>
      </c>
      <c r="AZ17" t="s">
        <v>108</v>
      </c>
      <c r="BA17" t="s"/>
      <c r="BB17" t="n">
        <v>4262457</v>
      </c>
      <c r="BC17" t="n">
        <v>23.1499</v>
      </c>
      <c r="BD17" t="n">
        <v>42.7125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105</v>
      </c>
      <c r="F18" t="n">
        <v>6670781</v>
      </c>
      <c r="G18" t="s">
        <v>74</v>
      </c>
      <c r="H18" t="s">
        <v>75</v>
      </c>
      <c r="I18" t="s"/>
      <c r="J18" t="s">
        <v>76</v>
      </c>
      <c r="K18" t="n">
        <v>42.67</v>
      </c>
      <c r="L18" t="s">
        <v>77</v>
      </c>
      <c r="M18" t="s"/>
      <c r="N18" t="s">
        <v>114</v>
      </c>
      <c r="O18" t="s">
        <v>79</v>
      </c>
      <c r="P18" t="s">
        <v>105</v>
      </c>
      <c r="Q18" t="s"/>
      <c r="R18" t="s">
        <v>107</v>
      </c>
      <c r="S18" t="s">
        <v>119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HYPERLINK("https://hotelmonitor-cachepage.eclerx.com/savepage/tk_15433826210116599_sr_2058.html","info")</f>
        <v/>
      </c>
      <c r="AA18" t="n">
        <v>219389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95</v>
      </c>
      <c r="AL18" t="s"/>
      <c r="AM18" t="s"/>
      <c r="AN18" t="s"/>
      <c r="AO18" t="s"/>
      <c r="AP18" t="n">
        <v>12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2329308</v>
      </c>
      <c r="AZ18" t="s">
        <v>108</v>
      </c>
      <c r="BA18" t="s"/>
      <c r="BB18" t="n">
        <v>4262457</v>
      </c>
      <c r="BC18" t="n">
        <v>23.1499</v>
      </c>
      <c r="BD18" t="n">
        <v>42.7125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105</v>
      </c>
      <c r="F19" t="n">
        <v>6670781</v>
      </c>
      <c r="G19" t="s">
        <v>74</v>
      </c>
      <c r="H19" t="s">
        <v>75</v>
      </c>
      <c r="I19" t="s"/>
      <c r="J19" t="s">
        <v>76</v>
      </c>
      <c r="K19" t="n">
        <v>42.67</v>
      </c>
      <c r="L19" t="s">
        <v>77</v>
      </c>
      <c r="M19" t="s"/>
      <c r="N19" t="s">
        <v>116</v>
      </c>
      <c r="O19" t="s">
        <v>79</v>
      </c>
      <c r="P19" t="s">
        <v>105</v>
      </c>
      <c r="Q19" t="s"/>
      <c r="R19" t="s">
        <v>107</v>
      </c>
      <c r="S19" t="s">
        <v>119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HYPERLINK("https://hotelmonitor-cachepage.eclerx.com/savepage/tk_15433826210116599_sr_2058.html","info")</f>
        <v/>
      </c>
      <c r="AA19" t="n">
        <v>219389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95</v>
      </c>
      <c r="AL19" t="s"/>
      <c r="AM19" t="s"/>
      <c r="AN19" t="s"/>
      <c r="AO19" t="s"/>
      <c r="AP19" t="n">
        <v>12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2329308</v>
      </c>
      <c r="AZ19" t="s">
        <v>108</v>
      </c>
      <c r="BA19" t="s"/>
      <c r="BB19" t="n">
        <v>4262457</v>
      </c>
      <c r="BC19" t="n">
        <v>23.1499</v>
      </c>
      <c r="BD19" t="n">
        <v>42.7125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105</v>
      </c>
      <c r="F20" t="n">
        <v>6670781</v>
      </c>
      <c r="G20" t="s">
        <v>74</v>
      </c>
      <c r="H20" t="s">
        <v>75</v>
      </c>
      <c r="I20" t="s"/>
      <c r="J20" t="s">
        <v>76</v>
      </c>
      <c r="K20" t="n">
        <v>45.33</v>
      </c>
      <c r="L20" t="s">
        <v>77</v>
      </c>
      <c r="M20" t="s"/>
      <c r="N20" t="s">
        <v>112</v>
      </c>
      <c r="O20" t="s">
        <v>79</v>
      </c>
      <c r="P20" t="s">
        <v>105</v>
      </c>
      <c r="Q20" t="s"/>
      <c r="R20" t="s">
        <v>107</v>
      </c>
      <c r="S20" t="s">
        <v>120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HYPERLINK("https://hotelmonitor-cachepage.eclerx.com/savepage/tk_15433826210116599_sr_2058.html","info")</f>
        <v/>
      </c>
      <c r="AA20" t="n">
        <v>219389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95</v>
      </c>
      <c r="AL20" t="s"/>
      <c r="AM20" t="s"/>
      <c r="AN20" t="s"/>
      <c r="AO20" t="s"/>
      <c r="AP20" t="n">
        <v>12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2329308</v>
      </c>
      <c r="AZ20" t="s">
        <v>108</v>
      </c>
      <c r="BA20" t="s"/>
      <c r="BB20" t="n">
        <v>4262457</v>
      </c>
      <c r="BC20" t="n">
        <v>23.1499</v>
      </c>
      <c r="BD20" t="n">
        <v>42.7125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105</v>
      </c>
      <c r="F21" t="n">
        <v>6670781</v>
      </c>
      <c r="G21" t="s">
        <v>74</v>
      </c>
      <c r="H21" t="s">
        <v>75</v>
      </c>
      <c r="I21" t="s"/>
      <c r="J21" t="s">
        <v>76</v>
      </c>
      <c r="K21" t="n">
        <v>47.33</v>
      </c>
      <c r="L21" t="s">
        <v>77</v>
      </c>
      <c r="M21" t="s"/>
      <c r="N21" t="s">
        <v>106</v>
      </c>
      <c r="O21" t="s">
        <v>79</v>
      </c>
      <c r="P21" t="s">
        <v>105</v>
      </c>
      <c r="Q21" t="s"/>
      <c r="R21" t="s">
        <v>107</v>
      </c>
      <c r="S21" t="s">
        <v>121</v>
      </c>
      <c r="T21" t="s">
        <v>82</v>
      </c>
      <c r="U21" t="s"/>
      <c r="V21" t="s">
        <v>83</v>
      </c>
      <c r="W21" t="s">
        <v>118</v>
      </c>
      <c r="X21" t="s"/>
      <c r="Y21" t="s">
        <v>85</v>
      </c>
      <c r="Z21">
        <f>HYPERLINK("https://hotelmonitor-cachepage.eclerx.com/savepage/tk_15433826210116599_sr_2058.html","info")</f>
        <v/>
      </c>
      <c r="AA21" t="n">
        <v>219389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95</v>
      </c>
      <c r="AL21" t="s"/>
      <c r="AM21" t="s"/>
      <c r="AN21" t="s"/>
      <c r="AO21" t="s"/>
      <c r="AP21" t="n">
        <v>12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2329308</v>
      </c>
      <c r="AZ21" t="s">
        <v>108</v>
      </c>
      <c r="BA21" t="s"/>
      <c r="BB21" t="n">
        <v>4262457</v>
      </c>
      <c r="BC21" t="n">
        <v>23.1499</v>
      </c>
      <c r="BD21" t="n">
        <v>42.7125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105</v>
      </c>
      <c r="F22" t="n">
        <v>6670781</v>
      </c>
      <c r="G22" t="s">
        <v>74</v>
      </c>
      <c r="H22" t="s">
        <v>75</v>
      </c>
      <c r="I22" t="s"/>
      <c r="J22" t="s">
        <v>76</v>
      </c>
      <c r="K22" t="n">
        <v>49.67</v>
      </c>
      <c r="L22" t="s">
        <v>77</v>
      </c>
      <c r="M22" t="s"/>
      <c r="N22" t="s">
        <v>112</v>
      </c>
      <c r="O22" t="s">
        <v>79</v>
      </c>
      <c r="P22" t="s">
        <v>105</v>
      </c>
      <c r="Q22" t="s"/>
      <c r="R22" t="s">
        <v>107</v>
      </c>
      <c r="S22" t="s">
        <v>122</v>
      </c>
      <c r="T22" t="s">
        <v>82</v>
      </c>
      <c r="U22" t="s"/>
      <c r="V22" t="s">
        <v>83</v>
      </c>
      <c r="W22" t="s">
        <v>118</v>
      </c>
      <c r="X22" t="s"/>
      <c r="Y22" t="s">
        <v>85</v>
      </c>
      <c r="Z22">
        <f>HYPERLINK("https://hotelmonitor-cachepage.eclerx.com/savepage/tk_15433826210116599_sr_2058.html","info")</f>
        <v/>
      </c>
      <c r="AA22" t="n">
        <v>219389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95</v>
      </c>
      <c r="AL22" t="s"/>
      <c r="AM22" t="s"/>
      <c r="AN22" t="s"/>
      <c r="AO22" t="s"/>
      <c r="AP22" t="n">
        <v>12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2329308</v>
      </c>
      <c r="AZ22" t="s">
        <v>108</v>
      </c>
      <c r="BA22" t="s"/>
      <c r="BB22" t="n">
        <v>4262457</v>
      </c>
      <c r="BC22" t="n">
        <v>23.1499</v>
      </c>
      <c r="BD22" t="n">
        <v>42.7125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105</v>
      </c>
      <c r="F23" t="n">
        <v>6670781</v>
      </c>
      <c r="G23" t="s">
        <v>74</v>
      </c>
      <c r="H23" t="s">
        <v>75</v>
      </c>
      <c r="I23" t="s"/>
      <c r="J23" t="s">
        <v>76</v>
      </c>
      <c r="K23" t="n">
        <v>50.33</v>
      </c>
      <c r="L23" t="s">
        <v>77</v>
      </c>
      <c r="M23" t="s"/>
      <c r="N23" t="s">
        <v>106</v>
      </c>
      <c r="O23" t="s">
        <v>79</v>
      </c>
      <c r="P23" t="s">
        <v>105</v>
      </c>
      <c r="Q23" t="s"/>
      <c r="R23" t="s">
        <v>107</v>
      </c>
      <c r="S23" t="s">
        <v>123</v>
      </c>
      <c r="T23" t="s">
        <v>82</v>
      </c>
      <c r="U23" t="s"/>
      <c r="V23" t="s">
        <v>83</v>
      </c>
      <c r="W23" t="s">
        <v>124</v>
      </c>
      <c r="X23" t="s"/>
      <c r="Y23" t="s">
        <v>85</v>
      </c>
      <c r="Z23">
        <f>HYPERLINK("https://hotelmonitor-cachepage.eclerx.com/savepage/tk_15433826210116599_sr_2058.html","info")</f>
        <v/>
      </c>
      <c r="AA23" t="n">
        <v>219389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95</v>
      </c>
      <c r="AL23" t="s"/>
      <c r="AM23" t="s"/>
      <c r="AN23" t="s"/>
      <c r="AO23" t="s"/>
      <c r="AP23" t="n">
        <v>12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2329308</v>
      </c>
      <c r="AZ23" t="s">
        <v>108</v>
      </c>
      <c r="BA23" t="s"/>
      <c r="BB23" t="n">
        <v>4262457</v>
      </c>
      <c r="BC23" t="n">
        <v>23.1499</v>
      </c>
      <c r="BD23" t="n">
        <v>42.7125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105</v>
      </c>
      <c r="F24" t="n">
        <v>6670781</v>
      </c>
      <c r="G24" t="s">
        <v>74</v>
      </c>
      <c r="H24" t="s">
        <v>75</v>
      </c>
      <c r="I24" t="s"/>
      <c r="J24" t="s">
        <v>76</v>
      </c>
      <c r="K24" t="n">
        <v>56</v>
      </c>
      <c r="L24" t="s">
        <v>77</v>
      </c>
      <c r="M24" t="s"/>
      <c r="N24" t="s">
        <v>106</v>
      </c>
      <c r="O24" t="s">
        <v>79</v>
      </c>
      <c r="P24" t="s">
        <v>105</v>
      </c>
      <c r="Q24" t="s"/>
      <c r="R24" t="s">
        <v>107</v>
      </c>
      <c r="S24" t="s">
        <v>125</v>
      </c>
      <c r="T24" t="s">
        <v>82</v>
      </c>
      <c r="U24" t="s"/>
      <c r="V24" t="s">
        <v>83</v>
      </c>
      <c r="W24" t="s">
        <v>124</v>
      </c>
      <c r="X24" t="s"/>
      <c r="Y24" t="s">
        <v>85</v>
      </c>
      <c r="Z24">
        <f>HYPERLINK("https://hotelmonitor-cachepage.eclerx.com/savepage/tk_15433826210116599_sr_2058.html","info")</f>
        <v/>
      </c>
      <c r="AA24" t="n">
        <v>219389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95</v>
      </c>
      <c r="AL24" t="s"/>
      <c r="AM24" t="s"/>
      <c r="AN24" t="s"/>
      <c r="AO24" t="s"/>
      <c r="AP24" t="n">
        <v>12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2329308</v>
      </c>
      <c r="AZ24" t="s">
        <v>108</v>
      </c>
      <c r="BA24" t="s"/>
      <c r="BB24" t="n">
        <v>4262457</v>
      </c>
      <c r="BC24" t="n">
        <v>23.1499</v>
      </c>
      <c r="BD24" t="n">
        <v>42.7125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105</v>
      </c>
      <c r="F25" t="n">
        <v>6670781</v>
      </c>
      <c r="G25" t="s">
        <v>74</v>
      </c>
      <c r="H25" t="s">
        <v>75</v>
      </c>
      <c r="I25" t="s"/>
      <c r="J25" t="s">
        <v>76</v>
      </c>
      <c r="K25" t="n">
        <v>57.33</v>
      </c>
      <c r="L25" t="s">
        <v>77</v>
      </c>
      <c r="M25" t="s"/>
      <c r="N25" t="s">
        <v>112</v>
      </c>
      <c r="O25" t="s">
        <v>79</v>
      </c>
      <c r="P25" t="s">
        <v>105</v>
      </c>
      <c r="Q25" t="s"/>
      <c r="R25" t="s">
        <v>107</v>
      </c>
      <c r="S25" t="s">
        <v>126</v>
      </c>
      <c r="T25" t="s">
        <v>82</v>
      </c>
      <c r="U25" t="s"/>
      <c r="V25" t="s">
        <v>83</v>
      </c>
      <c r="W25" t="s">
        <v>118</v>
      </c>
      <c r="X25" t="s"/>
      <c r="Y25" t="s">
        <v>85</v>
      </c>
      <c r="Z25">
        <f>HYPERLINK("https://hotelmonitor-cachepage.eclerx.com/savepage/tk_15433826210116599_sr_2058.html","info")</f>
        <v/>
      </c>
      <c r="AA25" t="n">
        <v>219389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95</v>
      </c>
      <c r="AL25" t="s"/>
      <c r="AM25" t="s"/>
      <c r="AN25" t="s"/>
      <c r="AO25" t="s"/>
      <c r="AP25" t="n">
        <v>12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2329308</v>
      </c>
      <c r="AZ25" t="s">
        <v>108</v>
      </c>
      <c r="BA25" t="s"/>
      <c r="BB25" t="n">
        <v>4262457</v>
      </c>
      <c r="BC25" t="n">
        <v>23.1499</v>
      </c>
      <c r="BD25" t="n">
        <v>42.7125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105</v>
      </c>
      <c r="F26" t="n">
        <v>6670781</v>
      </c>
      <c r="G26" t="s">
        <v>74</v>
      </c>
      <c r="H26" t="s">
        <v>75</v>
      </c>
      <c r="I26" t="s"/>
      <c r="J26" t="s">
        <v>76</v>
      </c>
      <c r="K26" t="n">
        <v>58.67</v>
      </c>
      <c r="L26" t="s">
        <v>77</v>
      </c>
      <c r="M26" t="s"/>
      <c r="N26" t="s">
        <v>112</v>
      </c>
      <c r="O26" t="s">
        <v>79</v>
      </c>
      <c r="P26" t="s">
        <v>105</v>
      </c>
      <c r="Q26" t="s"/>
      <c r="R26" t="s">
        <v>107</v>
      </c>
      <c r="S26" t="s">
        <v>127</v>
      </c>
      <c r="T26" t="s">
        <v>82</v>
      </c>
      <c r="U26" t="s"/>
      <c r="V26" t="s">
        <v>83</v>
      </c>
      <c r="W26" t="s">
        <v>124</v>
      </c>
      <c r="X26" t="s"/>
      <c r="Y26" t="s">
        <v>85</v>
      </c>
      <c r="Z26">
        <f>HYPERLINK("https://hotelmonitor-cachepage.eclerx.com/savepage/tk_15433826210116599_sr_2058.html","info")</f>
        <v/>
      </c>
      <c r="AA26" t="n">
        <v>219389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95</v>
      </c>
      <c r="AL26" t="s"/>
      <c r="AM26" t="s"/>
      <c r="AN26" t="s"/>
      <c r="AO26" t="s"/>
      <c r="AP26" t="n">
        <v>12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2329308</v>
      </c>
      <c r="AZ26" t="s">
        <v>108</v>
      </c>
      <c r="BA26" t="s"/>
      <c r="BB26" t="n">
        <v>4262457</v>
      </c>
      <c r="BC26" t="n">
        <v>23.1499</v>
      </c>
      <c r="BD26" t="n">
        <v>42.7125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105</v>
      </c>
      <c r="F27" t="n">
        <v>6670781</v>
      </c>
      <c r="G27" t="s">
        <v>74</v>
      </c>
      <c r="H27" t="s">
        <v>75</v>
      </c>
      <c r="I27" t="s"/>
      <c r="J27" t="s">
        <v>76</v>
      </c>
      <c r="K27" t="n">
        <v>66.33</v>
      </c>
      <c r="L27" t="s">
        <v>77</v>
      </c>
      <c r="M27" t="s"/>
      <c r="N27" t="s">
        <v>112</v>
      </c>
      <c r="O27" t="s">
        <v>79</v>
      </c>
      <c r="P27" t="s">
        <v>105</v>
      </c>
      <c r="Q27" t="s"/>
      <c r="R27" t="s">
        <v>107</v>
      </c>
      <c r="S27" t="s">
        <v>128</v>
      </c>
      <c r="T27" t="s">
        <v>82</v>
      </c>
      <c r="U27" t="s"/>
      <c r="V27" t="s">
        <v>83</v>
      </c>
      <c r="W27" t="s">
        <v>124</v>
      </c>
      <c r="X27" t="s"/>
      <c r="Y27" t="s">
        <v>85</v>
      </c>
      <c r="Z27">
        <f>HYPERLINK("https://hotelmonitor-cachepage.eclerx.com/savepage/tk_15433826210116599_sr_2058.html","info")</f>
        <v/>
      </c>
      <c r="AA27" t="n">
        <v>219389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95</v>
      </c>
      <c r="AL27" t="s"/>
      <c r="AM27" t="s"/>
      <c r="AN27" t="s"/>
      <c r="AO27" t="s"/>
      <c r="AP27" t="n">
        <v>12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2329308</v>
      </c>
      <c r="AZ27" t="s">
        <v>108</v>
      </c>
      <c r="BA27" t="s"/>
      <c r="BB27" t="n">
        <v>4262457</v>
      </c>
      <c r="BC27" t="n">
        <v>23.1499</v>
      </c>
      <c r="BD27" t="n">
        <v>42.7125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105</v>
      </c>
      <c r="F28" t="n">
        <v>6670781</v>
      </c>
      <c r="G28" t="s">
        <v>74</v>
      </c>
      <c r="H28" t="s">
        <v>75</v>
      </c>
      <c r="I28" t="s"/>
      <c r="J28" t="s">
        <v>76</v>
      </c>
      <c r="K28" t="n">
        <v>133</v>
      </c>
      <c r="L28" t="s">
        <v>77</v>
      </c>
      <c r="M28" t="s"/>
      <c r="N28" t="s">
        <v>129</v>
      </c>
      <c r="O28" t="s">
        <v>79</v>
      </c>
      <c r="P28" t="s">
        <v>105</v>
      </c>
      <c r="Q28" t="s"/>
      <c r="R28" t="s">
        <v>107</v>
      </c>
      <c r="S28" t="s">
        <v>130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HYPERLINK("https://hotelmonitor-cachepage.eclerx.com/savepage/tk_15433826210116599_sr_2058.html","info")</f>
        <v/>
      </c>
      <c r="AA28" t="n">
        <v>219389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95</v>
      </c>
      <c r="AL28" t="s"/>
      <c r="AM28" t="s"/>
      <c r="AN28" t="s"/>
      <c r="AO28" t="s"/>
      <c r="AP28" t="n">
        <v>12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2329308</v>
      </c>
      <c r="AZ28" t="s">
        <v>108</v>
      </c>
      <c r="BA28" t="s"/>
      <c r="BB28" t="n">
        <v>4262457</v>
      </c>
      <c r="BC28" t="n">
        <v>23.1499</v>
      </c>
      <c r="BD28" t="n">
        <v>42.7125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105</v>
      </c>
      <c r="F29" t="n">
        <v>6670781</v>
      </c>
      <c r="G29" t="s">
        <v>74</v>
      </c>
      <c r="H29" t="s">
        <v>75</v>
      </c>
      <c r="I29" t="s"/>
      <c r="J29" t="s">
        <v>76</v>
      </c>
      <c r="K29" t="n">
        <v>149</v>
      </c>
      <c r="L29" t="s">
        <v>77</v>
      </c>
      <c r="M29" t="s"/>
      <c r="N29" t="s">
        <v>129</v>
      </c>
      <c r="O29" t="s">
        <v>79</v>
      </c>
      <c r="P29" t="s">
        <v>105</v>
      </c>
      <c r="Q29" t="s"/>
      <c r="R29" t="s">
        <v>107</v>
      </c>
      <c r="S29" t="s">
        <v>131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HYPERLINK("https://hotelmonitor-cachepage.eclerx.com/savepage/tk_15433826210116599_sr_2058.html","info")</f>
        <v/>
      </c>
      <c r="AA29" t="n">
        <v>219389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95</v>
      </c>
      <c r="AL29" t="s"/>
      <c r="AM29" t="s"/>
      <c r="AN29" t="s"/>
      <c r="AO29" t="s"/>
      <c r="AP29" t="n">
        <v>12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2329308</v>
      </c>
      <c r="AZ29" t="s">
        <v>108</v>
      </c>
      <c r="BA29" t="s"/>
      <c r="BB29" t="n">
        <v>4262457</v>
      </c>
      <c r="BC29" t="n">
        <v>23.1499</v>
      </c>
      <c r="BD29" t="n">
        <v>42.7125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2027356</v>
      </c>
      <c r="G30" t="s">
        <v>74</v>
      </c>
      <c r="H30" t="s">
        <v>75</v>
      </c>
      <c r="I30" t="s"/>
      <c r="J30" t="s">
        <v>76</v>
      </c>
      <c r="K30" t="n">
        <v>62</v>
      </c>
      <c r="L30" t="s">
        <v>77</v>
      </c>
      <c r="M30" t="s"/>
      <c r="N30" t="s">
        <v>133</v>
      </c>
      <c r="O30" t="s">
        <v>79</v>
      </c>
      <c r="P30" t="s">
        <v>134</v>
      </c>
      <c r="Q30" t="s"/>
      <c r="R30" t="s">
        <v>107</v>
      </c>
      <c r="S30" t="s">
        <v>135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HYPERLINK("https://hotelmonitor-cachepage.eclerx.com/savepage/tk_15433828761010666_sr_2058.html","info")</f>
        <v/>
      </c>
      <c r="AA30" t="n">
        <v>175752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95</v>
      </c>
      <c r="AL30" t="s"/>
      <c r="AM30" t="s"/>
      <c r="AN30" t="s"/>
      <c r="AO30" t="s"/>
      <c r="AP30" t="n">
        <v>60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2329807</v>
      </c>
      <c r="AZ30" t="s">
        <v>136</v>
      </c>
      <c r="BA30" t="s"/>
      <c r="BB30" t="n">
        <v>1357344</v>
      </c>
      <c r="BC30" t="n">
        <v>23.32</v>
      </c>
      <c r="BD30" t="n">
        <v>42.69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2027356</v>
      </c>
      <c r="G31" t="s">
        <v>74</v>
      </c>
      <c r="H31" t="s">
        <v>75</v>
      </c>
      <c r="I31" t="s"/>
      <c r="J31" t="s">
        <v>76</v>
      </c>
      <c r="K31" t="n">
        <v>62.67</v>
      </c>
      <c r="L31" t="s">
        <v>77</v>
      </c>
      <c r="M31" t="s"/>
      <c r="N31" t="s">
        <v>133</v>
      </c>
      <c r="O31" t="s">
        <v>79</v>
      </c>
      <c r="P31" t="s">
        <v>134</v>
      </c>
      <c r="Q31" t="s"/>
      <c r="R31" t="s">
        <v>107</v>
      </c>
      <c r="S31" t="s">
        <v>137</v>
      </c>
      <c r="T31" t="s">
        <v>82</v>
      </c>
      <c r="U31" t="s"/>
      <c r="V31" t="s">
        <v>83</v>
      </c>
      <c r="W31" t="s">
        <v>138</v>
      </c>
      <c r="X31" t="s"/>
      <c r="Y31" t="s">
        <v>85</v>
      </c>
      <c r="Z31">
        <f>HYPERLINK("https://hotelmonitor-cachepage.eclerx.com/savepage/tk_15433828761010666_sr_2058.html","info")</f>
        <v/>
      </c>
      <c r="AA31" t="n">
        <v>175752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95</v>
      </c>
      <c r="AL31" t="s"/>
      <c r="AM31" t="s"/>
      <c r="AN31" t="s"/>
      <c r="AO31" t="s"/>
      <c r="AP31" t="n">
        <v>60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2329807</v>
      </c>
      <c r="AZ31" t="s">
        <v>136</v>
      </c>
      <c r="BA31" t="s"/>
      <c r="BB31" t="n">
        <v>1357344</v>
      </c>
      <c r="BC31" t="n">
        <v>23.32</v>
      </c>
      <c r="BD31" t="n">
        <v>42.69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2027356</v>
      </c>
      <c r="G32" t="s">
        <v>74</v>
      </c>
      <c r="H32" t="s">
        <v>75</v>
      </c>
      <c r="I32" t="s"/>
      <c r="J32" t="s">
        <v>76</v>
      </c>
      <c r="K32" t="n">
        <v>73</v>
      </c>
      <c r="L32" t="s">
        <v>77</v>
      </c>
      <c r="M32" t="s"/>
      <c r="N32" t="s">
        <v>139</v>
      </c>
      <c r="O32" t="s">
        <v>79</v>
      </c>
      <c r="P32" t="s">
        <v>134</v>
      </c>
      <c r="Q32" t="s"/>
      <c r="R32" t="s">
        <v>107</v>
      </c>
      <c r="S32" t="s">
        <v>140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HYPERLINK("https://hotelmonitor-cachepage.eclerx.com/savepage/tk_15433828761010666_sr_2058.html","info")</f>
        <v/>
      </c>
      <c r="AA32" t="n">
        <v>175752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95</v>
      </c>
      <c r="AL32" t="s"/>
      <c r="AM32" t="s"/>
      <c r="AN32" t="s"/>
      <c r="AO32" t="s"/>
      <c r="AP32" t="n">
        <v>60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2329807</v>
      </c>
      <c r="AZ32" t="s">
        <v>136</v>
      </c>
      <c r="BA32" t="s"/>
      <c r="BB32" t="n">
        <v>1357344</v>
      </c>
      <c r="BC32" t="n">
        <v>23.32</v>
      </c>
      <c r="BD32" t="n">
        <v>42.69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2027356</v>
      </c>
      <c r="G33" t="s">
        <v>74</v>
      </c>
      <c r="H33" t="s">
        <v>75</v>
      </c>
      <c r="I33" t="s"/>
      <c r="J33" t="s">
        <v>76</v>
      </c>
      <c r="K33" t="n">
        <v>83.33</v>
      </c>
      <c r="L33" t="s">
        <v>77</v>
      </c>
      <c r="M33" t="s"/>
      <c r="N33" t="s">
        <v>141</v>
      </c>
      <c r="O33" t="s">
        <v>79</v>
      </c>
      <c r="P33" t="s">
        <v>134</v>
      </c>
      <c r="Q33" t="s"/>
      <c r="R33" t="s">
        <v>107</v>
      </c>
      <c r="S33" t="s">
        <v>142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HYPERLINK("https://hotelmonitor-cachepage.eclerx.com/savepage/tk_15433828761010666_sr_2058.html","info")</f>
        <v/>
      </c>
      <c r="AA33" t="n">
        <v>175752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95</v>
      </c>
      <c r="AL33" t="s"/>
      <c r="AM33" t="s"/>
      <c r="AN33" t="s"/>
      <c r="AO33" t="s"/>
      <c r="AP33" t="n">
        <v>60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2329807</v>
      </c>
      <c r="AZ33" t="s">
        <v>136</v>
      </c>
      <c r="BA33" t="s"/>
      <c r="BB33" t="n">
        <v>1357344</v>
      </c>
      <c r="BC33" t="n">
        <v>23.32</v>
      </c>
      <c r="BD33" t="n">
        <v>42.69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2027356</v>
      </c>
      <c r="G34" t="s">
        <v>74</v>
      </c>
      <c r="H34" t="s">
        <v>75</v>
      </c>
      <c r="I34" t="s"/>
      <c r="J34" t="s">
        <v>76</v>
      </c>
      <c r="K34" t="n">
        <v>83.33</v>
      </c>
      <c r="L34" t="s">
        <v>77</v>
      </c>
      <c r="M34" t="s"/>
      <c r="N34" t="s">
        <v>139</v>
      </c>
      <c r="O34" t="s">
        <v>79</v>
      </c>
      <c r="P34" t="s">
        <v>134</v>
      </c>
      <c r="Q34" t="s"/>
      <c r="R34" t="s">
        <v>107</v>
      </c>
      <c r="S34" t="s">
        <v>142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HYPERLINK("https://hotelmonitor-cachepage.eclerx.com/savepage/tk_15433828761010666_sr_2058.html","info")</f>
        <v/>
      </c>
      <c r="AA34" t="n">
        <v>175752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95</v>
      </c>
      <c r="AL34" t="s"/>
      <c r="AM34" t="s"/>
      <c r="AN34" t="s"/>
      <c r="AO34" t="s"/>
      <c r="AP34" t="n">
        <v>60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2329807</v>
      </c>
      <c r="AZ34" t="s">
        <v>136</v>
      </c>
      <c r="BA34" t="s"/>
      <c r="BB34" t="n">
        <v>1357344</v>
      </c>
      <c r="BC34" t="n">
        <v>23.32</v>
      </c>
      <c r="BD34" t="n">
        <v>42.69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132</v>
      </c>
      <c r="F35" t="n">
        <v>2027356</v>
      </c>
      <c r="G35" t="s">
        <v>74</v>
      </c>
      <c r="H35" t="s">
        <v>75</v>
      </c>
      <c r="I35" t="s"/>
      <c r="J35" t="s">
        <v>76</v>
      </c>
      <c r="K35" t="n">
        <v>88.67</v>
      </c>
      <c r="L35" t="s">
        <v>77</v>
      </c>
      <c r="M35" t="s"/>
      <c r="N35" t="s">
        <v>141</v>
      </c>
      <c r="O35" t="s">
        <v>79</v>
      </c>
      <c r="P35" t="s">
        <v>134</v>
      </c>
      <c r="Q35" t="s"/>
      <c r="R35" t="s">
        <v>107</v>
      </c>
      <c r="S35" t="s">
        <v>143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HYPERLINK("https://hotelmonitor-cachepage.eclerx.com/savepage/tk_15433828761010666_sr_2058.html","info")</f>
        <v/>
      </c>
      <c r="AA35" t="n">
        <v>175752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95</v>
      </c>
      <c r="AL35" t="s"/>
      <c r="AM35" t="s"/>
      <c r="AN35" t="s"/>
      <c r="AO35" t="s"/>
      <c r="AP35" t="n">
        <v>60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2329807</v>
      </c>
      <c r="AZ35" t="s">
        <v>136</v>
      </c>
      <c r="BA35" t="s"/>
      <c r="BB35" t="n">
        <v>1357344</v>
      </c>
      <c r="BC35" t="n">
        <v>23.32</v>
      </c>
      <c r="BD35" t="n">
        <v>42.69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144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36.67</v>
      </c>
      <c r="L36" t="s">
        <v>77</v>
      </c>
      <c r="M36" t="s"/>
      <c r="N36" t="s">
        <v>145</v>
      </c>
      <c r="O36" t="s">
        <v>79</v>
      </c>
      <c r="P36" t="s">
        <v>144</v>
      </c>
      <c r="Q36" t="s"/>
      <c r="R36" t="s">
        <v>80</v>
      </c>
      <c r="S36" t="s">
        <v>146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HYPERLINK("https://hotelmonitor-cachepage.eclerx.com/savepage/tk_15433827474591897_sr_2058.html","info")</f>
        <v/>
      </c>
      <c r="AA36" t="n">
        <v>-2992946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/>
      <c r="AO36" t="s"/>
      <c r="AP36" t="n">
        <v>36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2992946</v>
      </c>
      <c r="AZ36" t="s">
        <v>147</v>
      </c>
      <c r="BA36" t="s"/>
      <c r="BB36" t="n">
        <v>3230170</v>
      </c>
      <c r="BC36" t="n">
        <v>23.3219</v>
      </c>
      <c r="BD36" t="n">
        <v>42.7066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144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37.33</v>
      </c>
      <c r="L37" t="s">
        <v>77</v>
      </c>
      <c r="M37" t="s"/>
      <c r="N37" t="s">
        <v>148</v>
      </c>
      <c r="O37" t="s">
        <v>79</v>
      </c>
      <c r="P37" t="s">
        <v>144</v>
      </c>
      <c r="Q37" t="s"/>
      <c r="R37" t="s">
        <v>80</v>
      </c>
      <c r="S37" t="s">
        <v>149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HYPERLINK("https://hotelmonitor-cachepage.eclerx.com/savepage/tk_15433827474591897_sr_2058.html","info")</f>
        <v/>
      </c>
      <c r="AA37" t="n">
        <v>-2992946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/>
      <c r="AO37" t="s"/>
      <c r="AP37" t="n">
        <v>36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2992946</v>
      </c>
      <c r="AZ37" t="s">
        <v>147</v>
      </c>
      <c r="BA37" t="s"/>
      <c r="BB37" t="n">
        <v>3230170</v>
      </c>
      <c r="BC37" t="n">
        <v>23.3219</v>
      </c>
      <c r="BD37" t="n">
        <v>42.7066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144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41.33</v>
      </c>
      <c r="L38" t="s">
        <v>77</v>
      </c>
      <c r="M38" t="s"/>
      <c r="N38" t="s">
        <v>148</v>
      </c>
      <c r="O38" t="s">
        <v>79</v>
      </c>
      <c r="P38" t="s">
        <v>144</v>
      </c>
      <c r="Q38" t="s"/>
      <c r="R38" t="s">
        <v>80</v>
      </c>
      <c r="S38" t="s">
        <v>117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HYPERLINK("https://hotelmonitor-cachepage.eclerx.com/savepage/tk_15433827474591897_sr_2058.html","info")</f>
        <v/>
      </c>
      <c r="AA38" t="n">
        <v>-2992946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/>
      <c r="AO38" t="s"/>
      <c r="AP38" t="n">
        <v>36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2992946</v>
      </c>
      <c r="AZ38" t="s">
        <v>147</v>
      </c>
      <c r="BA38" t="s"/>
      <c r="BB38" t="n">
        <v>3230170</v>
      </c>
      <c r="BC38" t="n">
        <v>23.3219</v>
      </c>
      <c r="BD38" t="n">
        <v>42.7066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144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47</v>
      </c>
      <c r="L39" t="s">
        <v>77</v>
      </c>
      <c r="M39" t="s"/>
      <c r="N39" t="s">
        <v>150</v>
      </c>
      <c r="O39" t="s">
        <v>79</v>
      </c>
      <c r="P39" t="s">
        <v>144</v>
      </c>
      <c r="Q39" t="s"/>
      <c r="R39" t="s">
        <v>80</v>
      </c>
      <c r="S39" t="s">
        <v>151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HYPERLINK("https://hotelmonitor-cachepage.eclerx.com/savepage/tk_15433827474591897_sr_2058.html","info")</f>
        <v/>
      </c>
      <c r="AA39" t="n">
        <v>-2992946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/>
      <c r="AO39" t="s"/>
      <c r="AP39" t="n">
        <v>36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2992946</v>
      </c>
      <c r="AZ39" t="s">
        <v>147</v>
      </c>
      <c r="BA39" t="s"/>
      <c r="BB39" t="n">
        <v>3230170</v>
      </c>
      <c r="BC39" t="n">
        <v>23.3219</v>
      </c>
      <c r="BD39" t="n">
        <v>42.7066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152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16</v>
      </c>
      <c r="L40" t="s">
        <v>77</v>
      </c>
      <c r="M40" t="s"/>
      <c r="N40" t="s">
        <v>153</v>
      </c>
      <c r="O40" t="s">
        <v>79</v>
      </c>
      <c r="P40" t="s">
        <v>152</v>
      </c>
      <c r="Q40" t="s"/>
      <c r="R40" t="s">
        <v>80</v>
      </c>
      <c r="S40" t="s">
        <v>154</v>
      </c>
      <c r="T40" t="s">
        <v>82</v>
      </c>
      <c r="U40" t="s"/>
      <c r="V40" t="s">
        <v>83</v>
      </c>
      <c r="W40" t="s">
        <v>138</v>
      </c>
      <c r="X40" t="s"/>
      <c r="Y40" t="s">
        <v>85</v>
      </c>
      <c r="Z40">
        <f>HYPERLINK("https://hotelmonitor-cachepage.eclerx.com/savepage/tk_15433830369213462_sr_2058.html","info")</f>
        <v/>
      </c>
      <c r="AA40" t="n">
        <v>-2992968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95</v>
      </c>
      <c r="AL40" t="s"/>
      <c r="AM40" t="s"/>
      <c r="AN40" t="s"/>
      <c r="AO40" t="s"/>
      <c r="AP40" t="n">
        <v>89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2992968</v>
      </c>
      <c r="AZ40" t="s">
        <v>155</v>
      </c>
      <c r="BA40" t="s"/>
      <c r="BB40" t="n">
        <v>3056165</v>
      </c>
      <c r="BC40" t="n">
        <v>23.3144</v>
      </c>
      <c r="BD40" t="n">
        <v>42.7012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156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45</v>
      </c>
      <c r="L41" t="s">
        <v>77</v>
      </c>
      <c r="M41" t="s"/>
      <c r="N41" t="s">
        <v>157</v>
      </c>
      <c r="O41" t="s">
        <v>79</v>
      </c>
      <c r="P41" t="s">
        <v>156</v>
      </c>
      <c r="Q41" t="s"/>
      <c r="R41" t="s">
        <v>107</v>
      </c>
      <c r="S41" t="s">
        <v>158</v>
      </c>
      <c r="T41" t="s">
        <v>82</v>
      </c>
      <c r="U41" t="s"/>
      <c r="V41" t="s">
        <v>83</v>
      </c>
      <c r="W41" t="s">
        <v>138</v>
      </c>
      <c r="X41" t="s"/>
      <c r="Y41" t="s">
        <v>85</v>
      </c>
      <c r="Z41">
        <f>HYPERLINK("https://hotelmonitor-cachepage.eclerx.com/savepage/tk_1543383027506874_sr_2058.html","info")</f>
        <v/>
      </c>
      <c r="AA41" t="n">
        <v>-6198857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/>
      <c r="AO41" t="s"/>
      <c r="AP41" t="n">
        <v>87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6198857</v>
      </c>
      <c r="AZ41" t="s">
        <v>159</v>
      </c>
      <c r="BA41" t="s"/>
      <c r="BB41" t="n">
        <v>2836254</v>
      </c>
      <c r="BC41" t="n">
        <v>23.3346</v>
      </c>
      <c r="BD41" t="n">
        <v>42.6934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156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45.67</v>
      </c>
      <c r="L42" t="s">
        <v>77</v>
      </c>
      <c r="M42" t="s"/>
      <c r="N42" t="s">
        <v>160</v>
      </c>
      <c r="O42" t="s">
        <v>79</v>
      </c>
      <c r="P42" t="s">
        <v>156</v>
      </c>
      <c r="Q42" t="s"/>
      <c r="R42" t="s">
        <v>107</v>
      </c>
      <c r="S42" t="s">
        <v>161</v>
      </c>
      <c r="T42" t="s">
        <v>82</v>
      </c>
      <c r="U42" t="s"/>
      <c r="V42" t="s">
        <v>83</v>
      </c>
      <c r="W42" t="s">
        <v>138</v>
      </c>
      <c r="X42" t="s"/>
      <c r="Y42" t="s">
        <v>85</v>
      </c>
      <c r="Z42">
        <f>HYPERLINK("https://hotelmonitor-cachepage.eclerx.com/savepage/tk_1543383027506874_sr_2058.html","info")</f>
        <v/>
      </c>
      <c r="AA42" t="n">
        <v>-6198857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/>
      <c r="AO42" t="s"/>
      <c r="AP42" t="n">
        <v>87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6198857</v>
      </c>
      <c r="AZ42" t="s">
        <v>159</v>
      </c>
      <c r="BA42" t="s"/>
      <c r="BB42" t="n">
        <v>2836254</v>
      </c>
      <c r="BC42" t="n">
        <v>23.3346</v>
      </c>
      <c r="BD42" t="n">
        <v>42.6934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156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51</v>
      </c>
      <c r="L43" t="s">
        <v>77</v>
      </c>
      <c r="M43" t="s"/>
      <c r="N43" t="s">
        <v>157</v>
      </c>
      <c r="O43" t="s">
        <v>79</v>
      </c>
      <c r="P43" t="s">
        <v>156</v>
      </c>
      <c r="Q43" t="s"/>
      <c r="R43" t="s">
        <v>107</v>
      </c>
      <c r="S43" t="s">
        <v>162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HYPERLINK("https://hotelmonitor-cachepage.eclerx.com/savepage/tk_1543383027506874_sr_2058.html","info")</f>
        <v/>
      </c>
      <c r="AA43" t="n">
        <v>-6198857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/>
      <c r="AO43" t="s"/>
      <c r="AP43" t="n">
        <v>87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6198857</v>
      </c>
      <c r="AZ43" t="s">
        <v>159</v>
      </c>
      <c r="BA43" t="s"/>
      <c r="BB43" t="n">
        <v>2836254</v>
      </c>
      <c r="BC43" t="n">
        <v>23.3346</v>
      </c>
      <c r="BD43" t="n">
        <v>42.6934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156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51.33</v>
      </c>
      <c r="L44" t="s">
        <v>77</v>
      </c>
      <c r="M44" t="s"/>
      <c r="N44" t="s">
        <v>160</v>
      </c>
      <c r="O44" t="s">
        <v>79</v>
      </c>
      <c r="P44" t="s">
        <v>156</v>
      </c>
      <c r="Q44" t="s"/>
      <c r="R44" t="s">
        <v>107</v>
      </c>
      <c r="S44" t="s">
        <v>163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HYPERLINK("https://hotelmonitor-cachepage.eclerx.com/savepage/tk_1543383027506874_sr_2058.html","info")</f>
        <v/>
      </c>
      <c r="AA44" t="n">
        <v>-6198857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/>
      <c r="AO44" t="s"/>
      <c r="AP44" t="n">
        <v>87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6198857</v>
      </c>
      <c r="AZ44" t="s">
        <v>159</v>
      </c>
      <c r="BA44" t="s"/>
      <c r="BB44" t="n">
        <v>2836254</v>
      </c>
      <c r="BC44" t="n">
        <v>23.3346</v>
      </c>
      <c r="BD44" t="n">
        <v>42.6934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156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54</v>
      </c>
      <c r="L45" t="s">
        <v>77</v>
      </c>
      <c r="M45" t="s"/>
      <c r="N45" t="s">
        <v>164</v>
      </c>
      <c r="O45" t="s">
        <v>79</v>
      </c>
      <c r="P45" t="s">
        <v>156</v>
      </c>
      <c r="Q45" t="s"/>
      <c r="R45" t="s">
        <v>107</v>
      </c>
      <c r="S45" t="s">
        <v>165</v>
      </c>
      <c r="T45" t="s">
        <v>82</v>
      </c>
      <c r="U45" t="s"/>
      <c r="V45" t="s">
        <v>83</v>
      </c>
      <c r="W45" t="s">
        <v>138</v>
      </c>
      <c r="X45" t="s"/>
      <c r="Y45" t="s">
        <v>85</v>
      </c>
      <c r="Z45">
        <f>HYPERLINK("https://hotelmonitor-cachepage.eclerx.com/savepage/tk_1543383027506874_sr_2058.html","info")</f>
        <v/>
      </c>
      <c r="AA45" t="n">
        <v>-6198857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/>
      <c r="AO45" t="s"/>
      <c r="AP45" t="n">
        <v>87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6198857</v>
      </c>
      <c r="AZ45" t="s">
        <v>159</v>
      </c>
      <c r="BA45" t="s"/>
      <c r="BB45" t="n">
        <v>2836254</v>
      </c>
      <c r="BC45" t="n">
        <v>23.3346</v>
      </c>
      <c r="BD45" t="n">
        <v>42.6934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156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59.33</v>
      </c>
      <c r="L46" t="s">
        <v>77</v>
      </c>
      <c r="M46" t="s"/>
      <c r="N46" t="s">
        <v>116</v>
      </c>
      <c r="O46" t="s">
        <v>79</v>
      </c>
      <c r="P46" t="s">
        <v>156</v>
      </c>
      <c r="Q46" t="s"/>
      <c r="R46" t="s">
        <v>107</v>
      </c>
      <c r="S46" t="s">
        <v>166</v>
      </c>
      <c r="T46" t="s">
        <v>82</v>
      </c>
      <c r="U46" t="s"/>
      <c r="V46" t="s">
        <v>83</v>
      </c>
      <c r="W46" t="s">
        <v>138</v>
      </c>
      <c r="X46" t="s"/>
      <c r="Y46" t="s">
        <v>85</v>
      </c>
      <c r="Z46">
        <f>HYPERLINK("https://hotelmonitor-cachepage.eclerx.com/savepage/tk_1543383027506874_sr_2058.html","info")</f>
        <v/>
      </c>
      <c r="AA46" t="n">
        <v>-6198857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/>
      <c r="AO46" t="s"/>
      <c r="AP46" t="n">
        <v>87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6198857</v>
      </c>
      <c r="AZ46" t="s">
        <v>159</v>
      </c>
      <c r="BA46" t="s"/>
      <c r="BB46" t="n">
        <v>2836254</v>
      </c>
      <c r="BC46" t="n">
        <v>23.3346</v>
      </c>
      <c r="BD46" t="n">
        <v>42.6934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156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59.33</v>
      </c>
      <c r="L47" t="s">
        <v>77</v>
      </c>
      <c r="M47" t="s"/>
      <c r="N47" t="s">
        <v>164</v>
      </c>
      <c r="O47" t="s">
        <v>79</v>
      </c>
      <c r="P47" t="s">
        <v>156</v>
      </c>
      <c r="Q47" t="s"/>
      <c r="R47" t="s">
        <v>107</v>
      </c>
      <c r="S47" t="s">
        <v>166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HYPERLINK("https://hotelmonitor-cachepage.eclerx.com/savepage/tk_1543383027506874_sr_2058.html","info")</f>
        <v/>
      </c>
      <c r="AA47" t="n">
        <v>-6198857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/>
      <c r="AO47" t="s"/>
      <c r="AP47" t="n">
        <v>87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6198857</v>
      </c>
      <c r="AZ47" t="s">
        <v>159</v>
      </c>
      <c r="BA47" t="s"/>
      <c r="BB47" t="n">
        <v>2836254</v>
      </c>
      <c r="BC47" t="n">
        <v>23.3346</v>
      </c>
      <c r="BD47" t="n">
        <v>42.6934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156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64.67</v>
      </c>
      <c r="L48" t="s">
        <v>77</v>
      </c>
      <c r="M48" t="s"/>
      <c r="N48" t="s">
        <v>116</v>
      </c>
      <c r="O48" t="s">
        <v>79</v>
      </c>
      <c r="P48" t="s">
        <v>156</v>
      </c>
      <c r="Q48" t="s"/>
      <c r="R48" t="s">
        <v>107</v>
      </c>
      <c r="S48" t="s">
        <v>167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HYPERLINK("https://hotelmonitor-cachepage.eclerx.com/savepage/tk_1543383027506874_sr_2058.html","info")</f>
        <v/>
      </c>
      <c r="AA48" t="n">
        <v>-6198857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/>
      <c r="AO48" t="s"/>
      <c r="AP48" t="n">
        <v>87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6198857</v>
      </c>
      <c r="AZ48" t="s">
        <v>159</v>
      </c>
      <c r="BA48" t="s"/>
      <c r="BB48" t="n">
        <v>2836254</v>
      </c>
      <c r="BC48" t="n">
        <v>23.3346</v>
      </c>
      <c r="BD48" t="n">
        <v>42.6934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65.33</v>
      </c>
      <c r="L49" t="s">
        <v>77</v>
      </c>
      <c r="M49" t="s"/>
      <c r="N49" t="s">
        <v>168</v>
      </c>
      <c r="O49" t="s">
        <v>79</v>
      </c>
      <c r="P49" t="s">
        <v>156</v>
      </c>
      <c r="Q49" t="s"/>
      <c r="R49" t="s">
        <v>107</v>
      </c>
      <c r="S49" t="s">
        <v>169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HYPERLINK("https://hotelmonitor-cachepage.eclerx.com/savepage/tk_1543383027506874_sr_2058.html","info")</f>
        <v/>
      </c>
      <c r="AA49" t="n">
        <v>-6198857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/>
      <c r="AO49" t="s"/>
      <c r="AP49" t="n">
        <v>87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6198857</v>
      </c>
      <c r="AZ49" t="s">
        <v>159</v>
      </c>
      <c r="BA49" t="s"/>
      <c r="BB49" t="n">
        <v>2836254</v>
      </c>
      <c r="BC49" t="n">
        <v>23.3346</v>
      </c>
      <c r="BD49" t="n">
        <v>42.6934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156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68.67</v>
      </c>
      <c r="L50" t="s">
        <v>77</v>
      </c>
      <c r="M50" t="s"/>
      <c r="N50" t="s">
        <v>170</v>
      </c>
      <c r="O50" t="s">
        <v>79</v>
      </c>
      <c r="P50" t="s">
        <v>156</v>
      </c>
      <c r="Q50" t="s"/>
      <c r="R50" t="s">
        <v>107</v>
      </c>
      <c r="S50" t="s">
        <v>171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HYPERLINK("https://hotelmonitor-cachepage.eclerx.com/savepage/tk_1543383027506874_sr_2058.html","info")</f>
        <v/>
      </c>
      <c r="AA50" t="n">
        <v>-6198857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/>
      <c r="AO50" t="s"/>
      <c r="AP50" t="n">
        <v>87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6198857</v>
      </c>
      <c r="AZ50" t="s">
        <v>159</v>
      </c>
      <c r="BA50" t="s"/>
      <c r="BB50" t="n">
        <v>2836254</v>
      </c>
      <c r="BC50" t="n">
        <v>23.3346</v>
      </c>
      <c r="BD50" t="n">
        <v>42.6934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68.67</v>
      </c>
      <c r="L51" t="s">
        <v>77</v>
      </c>
      <c r="M51" t="s"/>
      <c r="N51" t="s">
        <v>172</v>
      </c>
      <c r="O51" t="s">
        <v>79</v>
      </c>
      <c r="P51" t="s">
        <v>156</v>
      </c>
      <c r="Q51" t="s"/>
      <c r="R51" t="s">
        <v>107</v>
      </c>
      <c r="S51" t="s">
        <v>171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HYPERLINK("https://hotelmonitor-cachepage.eclerx.com/savepage/tk_1543383027506874_sr_2058.html","info")</f>
        <v/>
      </c>
      <c r="AA51" t="n">
        <v>-6198857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/>
      <c r="AO51" t="s"/>
      <c r="AP51" t="n">
        <v>87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6198857</v>
      </c>
      <c r="AZ51" t="s">
        <v>159</v>
      </c>
      <c r="BA51" t="s"/>
      <c r="BB51" t="n">
        <v>2836254</v>
      </c>
      <c r="BC51" t="n">
        <v>23.3346</v>
      </c>
      <c r="BD51" t="n">
        <v>42.6934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156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71.67</v>
      </c>
      <c r="L52" t="s">
        <v>77</v>
      </c>
      <c r="M52" t="s"/>
      <c r="N52" t="s">
        <v>173</v>
      </c>
      <c r="O52" t="s">
        <v>79</v>
      </c>
      <c r="P52" t="s">
        <v>156</v>
      </c>
      <c r="Q52" t="s"/>
      <c r="R52" t="s">
        <v>107</v>
      </c>
      <c r="S52" t="s">
        <v>174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HYPERLINK("https://hotelmonitor-cachepage.eclerx.com/savepage/tk_1543383027506874_sr_2058.html","info")</f>
        <v/>
      </c>
      <c r="AA52" t="n">
        <v>-6198857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/>
      <c r="AO52" t="s"/>
      <c r="AP52" t="n">
        <v>87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6198857</v>
      </c>
      <c r="AZ52" t="s">
        <v>159</v>
      </c>
      <c r="BA52" t="s"/>
      <c r="BB52" t="n">
        <v>2836254</v>
      </c>
      <c r="BC52" t="n">
        <v>23.3346</v>
      </c>
      <c r="BD52" t="n">
        <v>42.6934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71.67</v>
      </c>
      <c r="L53" t="s">
        <v>77</v>
      </c>
      <c r="M53" t="s"/>
      <c r="N53" t="s">
        <v>175</v>
      </c>
      <c r="O53" t="s">
        <v>79</v>
      </c>
      <c r="P53" t="s">
        <v>156</v>
      </c>
      <c r="Q53" t="s"/>
      <c r="R53" t="s">
        <v>107</v>
      </c>
      <c r="S53" t="s">
        <v>174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HYPERLINK("https://hotelmonitor-cachepage.eclerx.com/savepage/tk_1543383027506874_sr_2058.html","info")</f>
        <v/>
      </c>
      <c r="AA53" t="n">
        <v>-6198857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/>
      <c r="AO53" t="s"/>
      <c r="AP53" t="n">
        <v>87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6198857</v>
      </c>
      <c r="AZ53" t="s">
        <v>159</v>
      </c>
      <c r="BA53" t="s"/>
      <c r="BB53" t="n">
        <v>2836254</v>
      </c>
      <c r="BC53" t="n">
        <v>23.3346</v>
      </c>
      <c r="BD53" t="n">
        <v>42.6934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176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19.67</v>
      </c>
      <c r="L54" t="s">
        <v>77</v>
      </c>
      <c r="M54" t="s"/>
      <c r="N54" t="s">
        <v>97</v>
      </c>
      <c r="O54" t="s">
        <v>79</v>
      </c>
      <c r="P54" t="s">
        <v>176</v>
      </c>
      <c r="Q54" t="s"/>
      <c r="R54" t="s">
        <v>80</v>
      </c>
      <c r="S54" t="s">
        <v>177</v>
      </c>
      <c r="T54" t="s">
        <v>82</v>
      </c>
      <c r="U54" t="s"/>
      <c r="V54" t="s">
        <v>83</v>
      </c>
      <c r="W54" t="s">
        <v>138</v>
      </c>
      <c r="X54" t="s"/>
      <c r="Y54" t="s">
        <v>85</v>
      </c>
      <c r="Z54">
        <f>HYPERLINK("https://hotelmonitor-cachepage.eclerx.com/savepage/tk_15433830040537596_sr_2058.html","info")</f>
        <v/>
      </c>
      <c r="AA54" t="n">
        <v>-2330097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/>
      <c r="AO54" t="s"/>
      <c r="AP54" t="n">
        <v>82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2330097</v>
      </c>
      <c r="AZ54" t="s">
        <v>178</v>
      </c>
      <c r="BA54" t="s"/>
      <c r="BB54" t="n">
        <v>749026</v>
      </c>
      <c r="BC54" t="n">
        <v>23.321</v>
      </c>
      <c r="BD54" t="n">
        <v>42.7005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176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20.67</v>
      </c>
      <c r="L55" t="s">
        <v>77</v>
      </c>
      <c r="M55" t="s"/>
      <c r="N55" t="s">
        <v>97</v>
      </c>
      <c r="O55" t="s">
        <v>79</v>
      </c>
      <c r="P55" t="s">
        <v>176</v>
      </c>
      <c r="Q55" t="s"/>
      <c r="R55" t="s">
        <v>80</v>
      </c>
      <c r="S55" t="s">
        <v>179</v>
      </c>
      <c r="T55" t="s">
        <v>82</v>
      </c>
      <c r="U55" t="s"/>
      <c r="V55" t="s">
        <v>83</v>
      </c>
      <c r="W55" t="s">
        <v>138</v>
      </c>
      <c r="X55" t="s"/>
      <c r="Y55" t="s">
        <v>85</v>
      </c>
      <c r="Z55">
        <f>HYPERLINK("https://hotelmonitor-cachepage.eclerx.com/savepage/tk_15433830040537596_sr_2058.html","info")</f>
        <v/>
      </c>
      <c r="AA55" t="n">
        <v>-2330097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/>
      <c r="AO55" t="s"/>
      <c r="AP55" t="n">
        <v>82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2330097</v>
      </c>
      <c r="AZ55" t="s">
        <v>178</v>
      </c>
      <c r="BA55" t="s"/>
      <c r="BB55" t="n">
        <v>749026</v>
      </c>
      <c r="BC55" t="n">
        <v>23.321</v>
      </c>
      <c r="BD55" t="n">
        <v>42.7005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180</v>
      </c>
      <c r="F56" t="n">
        <v>2027340</v>
      </c>
      <c r="G56" t="s">
        <v>74</v>
      </c>
      <c r="H56" t="s">
        <v>75</v>
      </c>
      <c r="I56" t="s"/>
      <c r="J56" t="s">
        <v>76</v>
      </c>
      <c r="K56" t="n">
        <v>69.67</v>
      </c>
      <c r="L56" t="s">
        <v>77</v>
      </c>
      <c r="M56" t="s"/>
      <c r="N56" t="s">
        <v>181</v>
      </c>
      <c r="O56" t="s">
        <v>79</v>
      </c>
      <c r="P56" t="s">
        <v>182</v>
      </c>
      <c r="Q56" t="s"/>
      <c r="R56" t="s">
        <v>183</v>
      </c>
      <c r="S56" t="s">
        <v>184</v>
      </c>
      <c r="T56" t="s">
        <v>82</v>
      </c>
      <c r="U56" t="s"/>
      <c r="V56" t="s">
        <v>83</v>
      </c>
      <c r="W56" t="s">
        <v>138</v>
      </c>
      <c r="X56" t="s"/>
      <c r="Y56" t="s">
        <v>85</v>
      </c>
      <c r="Z56">
        <f>HYPERLINK("https://hotelmonitor-cachepage.eclerx.com/savepage/tk_15433828168848853_sr_2058.html","info")</f>
        <v/>
      </c>
      <c r="AA56" t="n">
        <v>80090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95</v>
      </c>
      <c r="AL56" t="s"/>
      <c r="AM56" t="s"/>
      <c r="AN56" t="s"/>
      <c r="AO56" t="s"/>
      <c r="AP56" t="n">
        <v>49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2329680</v>
      </c>
      <c r="AZ56" t="s">
        <v>185</v>
      </c>
      <c r="BA56" t="s"/>
      <c r="BB56" t="n">
        <v>316485</v>
      </c>
      <c r="BC56" t="n">
        <v>23.3755</v>
      </c>
      <c r="BD56" t="n">
        <v>42.6251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180</v>
      </c>
      <c r="F57" t="n">
        <v>2027340</v>
      </c>
      <c r="G57" t="s">
        <v>74</v>
      </c>
      <c r="H57" t="s">
        <v>75</v>
      </c>
      <c r="I57" t="s"/>
      <c r="J57" t="s">
        <v>76</v>
      </c>
      <c r="K57" t="n">
        <v>69.67</v>
      </c>
      <c r="L57" t="s">
        <v>77</v>
      </c>
      <c r="M57" t="s"/>
      <c r="N57" t="s">
        <v>97</v>
      </c>
      <c r="O57" t="s">
        <v>79</v>
      </c>
      <c r="P57" t="s">
        <v>182</v>
      </c>
      <c r="Q57" t="s"/>
      <c r="R57" t="s">
        <v>183</v>
      </c>
      <c r="S57" t="s">
        <v>184</v>
      </c>
      <c r="T57" t="s">
        <v>82</v>
      </c>
      <c r="U57" t="s"/>
      <c r="V57" t="s">
        <v>83</v>
      </c>
      <c r="W57" t="s">
        <v>138</v>
      </c>
      <c r="X57" t="s"/>
      <c r="Y57" t="s">
        <v>85</v>
      </c>
      <c r="Z57">
        <f>HYPERLINK("https://hotelmonitor-cachepage.eclerx.com/savepage/tk_15433828168848853_sr_2058.html","info")</f>
        <v/>
      </c>
      <c r="AA57" t="n">
        <v>80090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95</v>
      </c>
      <c r="AL57" t="s"/>
      <c r="AM57" t="s"/>
      <c r="AN57" t="s"/>
      <c r="AO57" t="s"/>
      <c r="AP57" t="n">
        <v>49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2329680</v>
      </c>
      <c r="AZ57" t="s">
        <v>185</v>
      </c>
      <c r="BA57" t="s"/>
      <c r="BB57" t="n">
        <v>316485</v>
      </c>
      <c r="BC57" t="n">
        <v>23.3755</v>
      </c>
      <c r="BD57" t="n">
        <v>42.6251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180</v>
      </c>
      <c r="F58" t="n">
        <v>2027340</v>
      </c>
      <c r="G58" t="s">
        <v>74</v>
      </c>
      <c r="H58" t="s">
        <v>75</v>
      </c>
      <c r="I58" t="s"/>
      <c r="J58" t="s">
        <v>76</v>
      </c>
      <c r="K58" t="n">
        <v>76.67</v>
      </c>
      <c r="L58" t="s">
        <v>77</v>
      </c>
      <c r="M58" t="s"/>
      <c r="N58" t="s">
        <v>181</v>
      </c>
      <c r="O58" t="s">
        <v>79</v>
      </c>
      <c r="P58" t="s">
        <v>182</v>
      </c>
      <c r="Q58" t="s"/>
      <c r="R58" t="s">
        <v>183</v>
      </c>
      <c r="S58" t="s">
        <v>186</v>
      </c>
      <c r="T58" t="s">
        <v>82</v>
      </c>
      <c r="U58" t="s"/>
      <c r="V58" t="s">
        <v>83</v>
      </c>
      <c r="W58" t="s">
        <v>138</v>
      </c>
      <c r="X58" t="s"/>
      <c r="Y58" t="s">
        <v>85</v>
      </c>
      <c r="Z58">
        <f>HYPERLINK("https://hotelmonitor-cachepage.eclerx.com/savepage/tk_15433828168848853_sr_2058.html","info")</f>
        <v/>
      </c>
      <c r="AA58" t="n">
        <v>80090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95</v>
      </c>
      <c r="AL58" t="s"/>
      <c r="AM58" t="s"/>
      <c r="AN58" t="s"/>
      <c r="AO58" t="s"/>
      <c r="AP58" t="n">
        <v>49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2329680</v>
      </c>
      <c r="AZ58" t="s">
        <v>185</v>
      </c>
      <c r="BA58" t="s"/>
      <c r="BB58" t="n">
        <v>316485</v>
      </c>
      <c r="BC58" t="n">
        <v>23.3755</v>
      </c>
      <c r="BD58" t="n">
        <v>42.6251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180</v>
      </c>
      <c r="F59" t="n">
        <v>2027340</v>
      </c>
      <c r="G59" t="s">
        <v>74</v>
      </c>
      <c r="H59" t="s">
        <v>75</v>
      </c>
      <c r="I59" t="s"/>
      <c r="J59" t="s">
        <v>76</v>
      </c>
      <c r="K59" t="n">
        <v>76.67</v>
      </c>
      <c r="L59" t="s">
        <v>77</v>
      </c>
      <c r="M59" t="s"/>
      <c r="N59" t="s">
        <v>97</v>
      </c>
      <c r="O59" t="s">
        <v>79</v>
      </c>
      <c r="P59" t="s">
        <v>182</v>
      </c>
      <c r="Q59" t="s"/>
      <c r="R59" t="s">
        <v>183</v>
      </c>
      <c r="S59" t="s">
        <v>186</v>
      </c>
      <c r="T59" t="s">
        <v>82</v>
      </c>
      <c r="U59" t="s"/>
      <c r="V59" t="s">
        <v>83</v>
      </c>
      <c r="W59" t="s">
        <v>138</v>
      </c>
      <c r="X59" t="s"/>
      <c r="Y59" t="s">
        <v>85</v>
      </c>
      <c r="Z59">
        <f>HYPERLINK("https://hotelmonitor-cachepage.eclerx.com/savepage/tk_15433828168848853_sr_2058.html","info")</f>
        <v/>
      </c>
      <c r="AA59" t="n">
        <v>80090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95</v>
      </c>
      <c r="AL59" t="s"/>
      <c r="AM59" t="s"/>
      <c r="AN59" t="s"/>
      <c r="AO59" t="s"/>
      <c r="AP59" t="n">
        <v>49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2329680</v>
      </c>
      <c r="AZ59" t="s">
        <v>185</v>
      </c>
      <c r="BA59" t="s"/>
      <c r="BB59" t="n">
        <v>316485</v>
      </c>
      <c r="BC59" t="n">
        <v>23.3755</v>
      </c>
      <c r="BD59" t="n">
        <v>42.6251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180</v>
      </c>
      <c r="F60" t="n">
        <v>2027340</v>
      </c>
      <c r="G60" t="s">
        <v>74</v>
      </c>
      <c r="H60" t="s">
        <v>75</v>
      </c>
      <c r="I60" t="s"/>
      <c r="J60" t="s">
        <v>76</v>
      </c>
      <c r="K60" t="n">
        <v>81.33</v>
      </c>
      <c r="L60" t="s">
        <v>77</v>
      </c>
      <c r="M60" t="s"/>
      <c r="N60" t="s">
        <v>187</v>
      </c>
      <c r="O60" t="s">
        <v>79</v>
      </c>
      <c r="P60" t="s">
        <v>182</v>
      </c>
      <c r="Q60" t="s"/>
      <c r="R60" t="s">
        <v>183</v>
      </c>
      <c r="S60" t="s">
        <v>188</v>
      </c>
      <c r="T60" t="s">
        <v>82</v>
      </c>
      <c r="U60" t="s"/>
      <c r="V60" t="s">
        <v>83</v>
      </c>
      <c r="W60" t="s">
        <v>138</v>
      </c>
      <c r="X60" t="s"/>
      <c r="Y60" t="s">
        <v>85</v>
      </c>
      <c r="Z60">
        <f>HYPERLINK("https://hotelmonitor-cachepage.eclerx.com/savepage/tk_15433828168848853_sr_2058.html","info")</f>
        <v/>
      </c>
      <c r="AA60" t="n">
        <v>80090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95</v>
      </c>
      <c r="AL60" t="s"/>
      <c r="AM60" t="s"/>
      <c r="AN60" t="s"/>
      <c r="AO60" t="s"/>
      <c r="AP60" t="n">
        <v>49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2329680</v>
      </c>
      <c r="AZ60" t="s">
        <v>185</v>
      </c>
      <c r="BA60" t="s"/>
      <c r="BB60" t="n">
        <v>316485</v>
      </c>
      <c r="BC60" t="n">
        <v>23.3755</v>
      </c>
      <c r="BD60" t="n">
        <v>42.6251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180</v>
      </c>
      <c r="F61" t="n">
        <v>2027340</v>
      </c>
      <c r="G61" t="s">
        <v>74</v>
      </c>
      <c r="H61" t="s">
        <v>75</v>
      </c>
      <c r="I61" t="s"/>
      <c r="J61" t="s">
        <v>76</v>
      </c>
      <c r="K61" t="n">
        <v>84.33</v>
      </c>
      <c r="L61" t="s">
        <v>77</v>
      </c>
      <c r="M61" t="s"/>
      <c r="N61" t="s">
        <v>189</v>
      </c>
      <c r="O61" t="s">
        <v>79</v>
      </c>
      <c r="P61" t="s">
        <v>182</v>
      </c>
      <c r="Q61" t="s"/>
      <c r="R61" t="s">
        <v>183</v>
      </c>
      <c r="S61" t="s">
        <v>190</v>
      </c>
      <c r="T61" t="s">
        <v>82</v>
      </c>
      <c r="U61" t="s"/>
      <c r="V61" t="s">
        <v>83</v>
      </c>
      <c r="W61" t="s">
        <v>138</v>
      </c>
      <c r="X61" t="s"/>
      <c r="Y61" t="s">
        <v>85</v>
      </c>
      <c r="Z61">
        <f>HYPERLINK("https://hotelmonitor-cachepage.eclerx.com/savepage/tk_15433828168848853_sr_2058.html","info")</f>
        <v/>
      </c>
      <c r="AA61" t="n">
        <v>80090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95</v>
      </c>
      <c r="AL61" t="s"/>
      <c r="AM61" t="s"/>
      <c r="AN61" t="s"/>
      <c r="AO61" t="s"/>
      <c r="AP61" t="n">
        <v>49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2329680</v>
      </c>
      <c r="AZ61" t="s">
        <v>185</v>
      </c>
      <c r="BA61" t="s"/>
      <c r="BB61" t="n">
        <v>316485</v>
      </c>
      <c r="BC61" t="n">
        <v>23.3755</v>
      </c>
      <c r="BD61" t="n">
        <v>42.6251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180</v>
      </c>
      <c r="F62" t="n">
        <v>2027340</v>
      </c>
      <c r="G62" t="s">
        <v>74</v>
      </c>
      <c r="H62" t="s">
        <v>75</v>
      </c>
      <c r="I62" t="s"/>
      <c r="J62" t="s">
        <v>76</v>
      </c>
      <c r="K62" t="n">
        <v>89.67</v>
      </c>
      <c r="L62" t="s">
        <v>77</v>
      </c>
      <c r="M62" t="s"/>
      <c r="N62" t="s">
        <v>187</v>
      </c>
      <c r="O62" t="s">
        <v>79</v>
      </c>
      <c r="P62" t="s">
        <v>182</v>
      </c>
      <c r="Q62" t="s"/>
      <c r="R62" t="s">
        <v>183</v>
      </c>
      <c r="S62" t="s">
        <v>191</v>
      </c>
      <c r="T62" t="s">
        <v>82</v>
      </c>
      <c r="U62" t="s"/>
      <c r="V62" t="s">
        <v>83</v>
      </c>
      <c r="W62" t="s">
        <v>138</v>
      </c>
      <c r="X62" t="s"/>
      <c r="Y62" t="s">
        <v>85</v>
      </c>
      <c r="Z62">
        <f>HYPERLINK("https://hotelmonitor-cachepage.eclerx.com/savepage/tk_15433828168848853_sr_2058.html","info")</f>
        <v/>
      </c>
      <c r="AA62" t="n">
        <v>80090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95</v>
      </c>
      <c r="AL62" t="s"/>
      <c r="AM62" t="s"/>
      <c r="AN62" t="s"/>
      <c r="AO62" t="s"/>
      <c r="AP62" t="n">
        <v>49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2329680</v>
      </c>
      <c r="AZ62" t="s">
        <v>185</v>
      </c>
      <c r="BA62" t="s"/>
      <c r="BB62" t="n">
        <v>316485</v>
      </c>
      <c r="BC62" t="n">
        <v>23.3755</v>
      </c>
      <c r="BD62" t="n">
        <v>42.6251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180</v>
      </c>
      <c r="F63" t="n">
        <v>2027340</v>
      </c>
      <c r="G63" t="s">
        <v>74</v>
      </c>
      <c r="H63" t="s">
        <v>75</v>
      </c>
      <c r="I63" t="s"/>
      <c r="J63" t="s">
        <v>76</v>
      </c>
      <c r="K63" t="n">
        <v>92.67</v>
      </c>
      <c r="L63" t="s">
        <v>77</v>
      </c>
      <c r="M63" t="s"/>
      <c r="N63" t="s">
        <v>189</v>
      </c>
      <c r="O63" t="s">
        <v>79</v>
      </c>
      <c r="P63" t="s">
        <v>182</v>
      </c>
      <c r="Q63" t="s"/>
      <c r="R63" t="s">
        <v>183</v>
      </c>
      <c r="S63" t="s">
        <v>192</v>
      </c>
      <c r="T63" t="s">
        <v>82</v>
      </c>
      <c r="U63" t="s"/>
      <c r="V63" t="s">
        <v>83</v>
      </c>
      <c r="W63" t="s">
        <v>138</v>
      </c>
      <c r="X63" t="s"/>
      <c r="Y63" t="s">
        <v>85</v>
      </c>
      <c r="Z63">
        <f>HYPERLINK("https://hotelmonitor-cachepage.eclerx.com/savepage/tk_15433828168848853_sr_2058.html","info")</f>
        <v/>
      </c>
      <c r="AA63" t="n">
        <v>80090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95</v>
      </c>
      <c r="AL63" t="s"/>
      <c r="AM63" t="s"/>
      <c r="AN63" t="s"/>
      <c r="AO63" t="s"/>
      <c r="AP63" t="n">
        <v>49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2329680</v>
      </c>
      <c r="AZ63" t="s">
        <v>185</v>
      </c>
      <c r="BA63" t="s"/>
      <c r="BB63" t="n">
        <v>316485</v>
      </c>
      <c r="BC63" t="n">
        <v>23.3755</v>
      </c>
      <c r="BD63" t="n">
        <v>42.6251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180</v>
      </c>
      <c r="F64" t="n">
        <v>2027340</v>
      </c>
      <c r="G64" t="s">
        <v>74</v>
      </c>
      <c r="H64" t="s">
        <v>75</v>
      </c>
      <c r="I64" t="s"/>
      <c r="J64" t="s">
        <v>76</v>
      </c>
      <c r="K64" t="n">
        <v>99</v>
      </c>
      <c r="L64" t="s">
        <v>77</v>
      </c>
      <c r="M64" t="s"/>
      <c r="N64" t="s">
        <v>193</v>
      </c>
      <c r="O64" t="s">
        <v>79</v>
      </c>
      <c r="P64" t="s">
        <v>182</v>
      </c>
      <c r="Q64" t="s"/>
      <c r="R64" t="s">
        <v>183</v>
      </c>
      <c r="S64" t="s">
        <v>194</v>
      </c>
      <c r="T64" t="s">
        <v>82</v>
      </c>
      <c r="U64" t="s"/>
      <c r="V64" t="s">
        <v>83</v>
      </c>
      <c r="W64" t="s">
        <v>138</v>
      </c>
      <c r="X64" t="s"/>
      <c r="Y64" t="s">
        <v>85</v>
      </c>
      <c r="Z64">
        <f>HYPERLINK("https://hotelmonitor-cachepage.eclerx.com/savepage/tk_15433828168848853_sr_2058.html","info")</f>
        <v/>
      </c>
      <c r="AA64" t="n">
        <v>80090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95</v>
      </c>
      <c r="AL64" t="s"/>
      <c r="AM64" t="s"/>
      <c r="AN64" t="s"/>
      <c r="AO64" t="s"/>
      <c r="AP64" t="n">
        <v>49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2329680</v>
      </c>
      <c r="AZ64" t="s">
        <v>185</v>
      </c>
      <c r="BA64" t="s"/>
      <c r="BB64" t="n">
        <v>316485</v>
      </c>
      <c r="BC64" t="n">
        <v>23.3755</v>
      </c>
      <c r="BD64" t="n">
        <v>42.6251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180</v>
      </c>
      <c r="F65" t="n">
        <v>2027340</v>
      </c>
      <c r="G65" t="s">
        <v>74</v>
      </c>
      <c r="H65" t="s">
        <v>75</v>
      </c>
      <c r="I65" t="s"/>
      <c r="J65" t="s">
        <v>76</v>
      </c>
      <c r="K65" t="n">
        <v>109</v>
      </c>
      <c r="L65" t="s">
        <v>77</v>
      </c>
      <c r="M65" t="s"/>
      <c r="N65" t="s">
        <v>193</v>
      </c>
      <c r="O65" t="s">
        <v>79</v>
      </c>
      <c r="P65" t="s">
        <v>182</v>
      </c>
      <c r="Q65" t="s"/>
      <c r="R65" t="s">
        <v>183</v>
      </c>
      <c r="S65" t="s">
        <v>195</v>
      </c>
      <c r="T65" t="s">
        <v>82</v>
      </c>
      <c r="U65" t="s"/>
      <c r="V65" t="s">
        <v>83</v>
      </c>
      <c r="W65" t="s">
        <v>138</v>
      </c>
      <c r="X65" t="s"/>
      <c r="Y65" t="s">
        <v>85</v>
      </c>
      <c r="Z65">
        <f>HYPERLINK("https://hotelmonitor-cachepage.eclerx.com/savepage/tk_15433828168848853_sr_2058.html","info")</f>
        <v/>
      </c>
      <c r="AA65" t="n">
        <v>80090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95</v>
      </c>
      <c r="AL65" t="s"/>
      <c r="AM65" t="s"/>
      <c r="AN65" t="s"/>
      <c r="AO65" t="s"/>
      <c r="AP65" t="n">
        <v>49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2329680</v>
      </c>
      <c r="AZ65" t="s">
        <v>185</v>
      </c>
      <c r="BA65" t="s"/>
      <c r="BB65" t="n">
        <v>316485</v>
      </c>
      <c r="BC65" t="n">
        <v>23.3755</v>
      </c>
      <c r="BD65" t="n">
        <v>42.6251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196</v>
      </c>
      <c r="F66" t="n">
        <v>2027363</v>
      </c>
      <c r="G66" t="s">
        <v>74</v>
      </c>
      <c r="H66" t="s">
        <v>75</v>
      </c>
      <c r="I66" t="s"/>
      <c r="J66" t="s">
        <v>76</v>
      </c>
      <c r="K66" t="n">
        <v>36.67</v>
      </c>
      <c r="L66" t="s">
        <v>77</v>
      </c>
      <c r="M66" t="s"/>
      <c r="N66" t="s">
        <v>97</v>
      </c>
      <c r="O66" t="s">
        <v>79</v>
      </c>
      <c r="P66" t="s">
        <v>196</v>
      </c>
      <c r="Q66" t="s"/>
      <c r="R66" t="s">
        <v>80</v>
      </c>
      <c r="S66" t="s">
        <v>146</v>
      </c>
      <c r="T66" t="s">
        <v>82</v>
      </c>
      <c r="U66" t="s"/>
      <c r="V66" t="s">
        <v>83</v>
      </c>
      <c r="W66" t="s">
        <v>138</v>
      </c>
      <c r="X66" t="s"/>
      <c r="Y66" t="s">
        <v>85</v>
      </c>
      <c r="Z66">
        <f>HYPERLINK("https://hotelmonitor-cachepage.eclerx.com/savepage/tk_15433828543973937_sr_2058.html","info")</f>
        <v/>
      </c>
      <c r="AA66" t="n">
        <v>397167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95</v>
      </c>
      <c r="AL66" t="s"/>
      <c r="AM66" t="s"/>
      <c r="AN66" t="s"/>
      <c r="AO66" t="s"/>
      <c r="AP66" t="n">
        <v>57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2329736</v>
      </c>
      <c r="AZ66" t="s">
        <v>197</v>
      </c>
      <c r="BA66" t="s"/>
      <c r="BB66" t="n">
        <v>4737669</v>
      </c>
      <c r="BC66" t="n">
        <v>23.3972</v>
      </c>
      <c r="BD66" t="n">
        <v>42.6871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196</v>
      </c>
      <c r="F67" t="n">
        <v>2027363</v>
      </c>
      <c r="G67" t="s">
        <v>74</v>
      </c>
      <c r="H67" t="s">
        <v>75</v>
      </c>
      <c r="I67" t="s"/>
      <c r="J67" t="s">
        <v>76</v>
      </c>
      <c r="K67" t="n">
        <v>42</v>
      </c>
      <c r="L67" t="s">
        <v>77</v>
      </c>
      <c r="M67" t="s"/>
      <c r="N67" t="s">
        <v>97</v>
      </c>
      <c r="O67" t="s">
        <v>79</v>
      </c>
      <c r="P67" t="s">
        <v>196</v>
      </c>
      <c r="Q67" t="s"/>
      <c r="R67" t="s">
        <v>80</v>
      </c>
      <c r="S67" t="s">
        <v>104</v>
      </c>
      <c r="T67" t="s">
        <v>82</v>
      </c>
      <c r="U67" t="s"/>
      <c r="V67" t="s">
        <v>83</v>
      </c>
      <c r="W67" t="s">
        <v>138</v>
      </c>
      <c r="X67" t="s"/>
      <c r="Y67" t="s">
        <v>85</v>
      </c>
      <c r="Z67">
        <f>HYPERLINK("https://hotelmonitor-cachepage.eclerx.com/savepage/tk_15433828543973937_sr_2058.html","info")</f>
        <v/>
      </c>
      <c r="AA67" t="n">
        <v>397167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95</v>
      </c>
      <c r="AL67" t="s"/>
      <c r="AM67" t="s"/>
      <c r="AN67" t="s"/>
      <c r="AO67" t="s"/>
      <c r="AP67" t="n">
        <v>57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2329736</v>
      </c>
      <c r="AZ67" t="s">
        <v>197</v>
      </c>
      <c r="BA67" t="s"/>
      <c r="BB67" t="n">
        <v>4737669</v>
      </c>
      <c r="BC67" t="n">
        <v>23.3972</v>
      </c>
      <c r="BD67" t="n">
        <v>42.6871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198</v>
      </c>
      <c r="F68" t="n">
        <v>2027350</v>
      </c>
      <c r="G68" t="s">
        <v>74</v>
      </c>
      <c r="H68" t="s">
        <v>75</v>
      </c>
      <c r="I68" t="s"/>
      <c r="J68" t="s">
        <v>76</v>
      </c>
      <c r="K68" t="n">
        <v>27.67</v>
      </c>
      <c r="L68" t="s">
        <v>77</v>
      </c>
      <c r="M68" t="s"/>
      <c r="N68" t="s">
        <v>199</v>
      </c>
      <c r="O68" t="s">
        <v>79</v>
      </c>
      <c r="P68" t="s">
        <v>198</v>
      </c>
      <c r="Q68" t="s"/>
      <c r="R68" t="s">
        <v>80</v>
      </c>
      <c r="S68" t="s">
        <v>200</v>
      </c>
      <c r="T68" t="s">
        <v>82</v>
      </c>
      <c r="U68" t="s"/>
      <c r="V68" t="s">
        <v>83</v>
      </c>
      <c r="W68" t="s">
        <v>138</v>
      </c>
      <c r="X68" t="s"/>
      <c r="Y68" t="s">
        <v>85</v>
      </c>
      <c r="Z68">
        <f>HYPERLINK("https://hotelmonitor-cachepage.eclerx.com/savepage/tk_15433827075646386_sr_2058.html","info")</f>
        <v/>
      </c>
      <c r="AA68" t="n">
        <v>145629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/>
      <c r="AO68" t="s"/>
      <c r="AP68" t="n">
        <v>28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2329444</v>
      </c>
      <c r="AZ68" t="s">
        <v>201</v>
      </c>
      <c r="BA68" t="s"/>
      <c r="BB68" t="n">
        <v>2331837</v>
      </c>
      <c r="BC68" t="n">
        <v>23.3082</v>
      </c>
      <c r="BD68" t="n">
        <v>42.7006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198</v>
      </c>
      <c r="F69" t="n">
        <v>2027350</v>
      </c>
      <c r="G69" t="s">
        <v>74</v>
      </c>
      <c r="H69" t="s">
        <v>75</v>
      </c>
      <c r="I69" t="s"/>
      <c r="J69" t="s">
        <v>76</v>
      </c>
      <c r="K69" t="n">
        <v>33.33</v>
      </c>
      <c r="L69" t="s">
        <v>77</v>
      </c>
      <c r="M69" t="s"/>
      <c r="N69" t="s">
        <v>202</v>
      </c>
      <c r="O69" t="s">
        <v>79</v>
      </c>
      <c r="P69" t="s">
        <v>198</v>
      </c>
      <c r="Q69" t="s"/>
      <c r="R69" t="s">
        <v>80</v>
      </c>
      <c r="S69" t="s">
        <v>203</v>
      </c>
      <c r="T69" t="s">
        <v>82</v>
      </c>
      <c r="U69" t="s"/>
      <c r="V69" t="s">
        <v>83</v>
      </c>
      <c r="W69" t="s">
        <v>138</v>
      </c>
      <c r="X69" t="s"/>
      <c r="Y69" t="s">
        <v>85</v>
      </c>
      <c r="Z69">
        <f>HYPERLINK("https://hotelmonitor-cachepage.eclerx.com/savepage/tk_15433827075646386_sr_2058.html","info")</f>
        <v/>
      </c>
      <c r="AA69" t="n">
        <v>145629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/>
      <c r="AO69" t="s"/>
      <c r="AP69" t="n">
        <v>28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2329444</v>
      </c>
      <c r="AZ69" t="s">
        <v>201</v>
      </c>
      <c r="BA69" t="s"/>
      <c r="BB69" t="n">
        <v>2331837</v>
      </c>
      <c r="BC69" t="n">
        <v>23.3082</v>
      </c>
      <c r="BD69" t="n">
        <v>42.7006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198</v>
      </c>
      <c r="F70" t="n">
        <v>2027350</v>
      </c>
      <c r="G70" t="s">
        <v>74</v>
      </c>
      <c r="H70" t="s">
        <v>75</v>
      </c>
      <c r="I70" t="s"/>
      <c r="J70" t="s">
        <v>76</v>
      </c>
      <c r="K70" t="n">
        <v>39.33</v>
      </c>
      <c r="L70" t="s">
        <v>77</v>
      </c>
      <c r="M70" t="s"/>
      <c r="N70" t="s">
        <v>204</v>
      </c>
      <c r="O70" t="s">
        <v>79</v>
      </c>
      <c r="P70" t="s">
        <v>198</v>
      </c>
      <c r="Q70" t="s"/>
      <c r="R70" t="s">
        <v>80</v>
      </c>
      <c r="S70" t="s">
        <v>205</v>
      </c>
      <c r="T70" t="s">
        <v>82</v>
      </c>
      <c r="U70" t="s"/>
      <c r="V70" t="s">
        <v>83</v>
      </c>
      <c r="W70" t="s">
        <v>138</v>
      </c>
      <c r="X70" t="s"/>
      <c r="Y70" t="s">
        <v>85</v>
      </c>
      <c r="Z70">
        <f>HYPERLINK("https://hotelmonitor-cachepage.eclerx.com/savepage/tk_15433827075646386_sr_2058.html","info")</f>
        <v/>
      </c>
      <c r="AA70" t="n">
        <v>145629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/>
      <c r="AO70" t="s"/>
      <c r="AP70" t="n">
        <v>28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2329444</v>
      </c>
      <c r="AZ70" t="s">
        <v>201</v>
      </c>
      <c r="BA70" t="s"/>
      <c r="BB70" t="n">
        <v>2331837</v>
      </c>
      <c r="BC70" t="n">
        <v>23.3082</v>
      </c>
      <c r="BD70" t="n">
        <v>42.7006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198</v>
      </c>
      <c r="F71" t="n">
        <v>2027350</v>
      </c>
      <c r="G71" t="s">
        <v>74</v>
      </c>
      <c r="H71" t="s">
        <v>75</v>
      </c>
      <c r="I71" t="s"/>
      <c r="J71" t="s">
        <v>76</v>
      </c>
      <c r="K71" t="n">
        <v>42</v>
      </c>
      <c r="L71" t="s">
        <v>77</v>
      </c>
      <c r="M71" t="s"/>
      <c r="N71" t="s">
        <v>133</v>
      </c>
      <c r="O71" t="s">
        <v>79</v>
      </c>
      <c r="P71" t="s">
        <v>198</v>
      </c>
      <c r="Q71" t="s"/>
      <c r="R71" t="s">
        <v>80</v>
      </c>
      <c r="S71" t="s">
        <v>104</v>
      </c>
      <c r="T71" t="s">
        <v>82</v>
      </c>
      <c r="U71" t="s"/>
      <c r="V71" t="s">
        <v>83</v>
      </c>
      <c r="W71" t="s">
        <v>138</v>
      </c>
      <c r="X71" t="s"/>
      <c r="Y71" t="s">
        <v>85</v>
      </c>
      <c r="Z71">
        <f>HYPERLINK("https://hotelmonitor-cachepage.eclerx.com/savepage/tk_15433827075646386_sr_2058.html","info")</f>
        <v/>
      </c>
      <c r="AA71" t="n">
        <v>145629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/>
      <c r="AO71" t="s"/>
      <c r="AP71" t="n">
        <v>28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2329444</v>
      </c>
      <c r="AZ71" t="s">
        <v>201</v>
      </c>
      <c r="BA71" t="s"/>
      <c r="BB71" t="n">
        <v>2331837</v>
      </c>
      <c r="BC71" t="n">
        <v>23.3082</v>
      </c>
      <c r="BD71" t="n">
        <v>42.7006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198</v>
      </c>
      <c r="F72" t="n">
        <v>2027350</v>
      </c>
      <c r="G72" t="s">
        <v>74</v>
      </c>
      <c r="H72" t="s">
        <v>75</v>
      </c>
      <c r="I72" t="s"/>
      <c r="J72" t="s">
        <v>76</v>
      </c>
      <c r="K72" t="n">
        <v>49</v>
      </c>
      <c r="L72" t="s">
        <v>77</v>
      </c>
      <c r="M72" t="s"/>
      <c r="N72" t="s">
        <v>133</v>
      </c>
      <c r="O72" t="s">
        <v>79</v>
      </c>
      <c r="P72" t="s">
        <v>198</v>
      </c>
      <c r="Q72" t="s"/>
      <c r="R72" t="s">
        <v>80</v>
      </c>
      <c r="S72" t="s">
        <v>206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HYPERLINK("https://hotelmonitor-cachepage.eclerx.com/savepage/tk_15433827075646386_sr_2058.html","info")</f>
        <v/>
      </c>
      <c r="AA72" t="n">
        <v>145629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/>
      <c r="AO72" t="s"/>
      <c r="AP72" t="n">
        <v>28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2329444</v>
      </c>
      <c r="AZ72" t="s">
        <v>201</v>
      </c>
      <c r="BA72" t="s"/>
      <c r="BB72" t="n">
        <v>2331837</v>
      </c>
      <c r="BC72" t="n">
        <v>23.3082</v>
      </c>
      <c r="BD72" t="n">
        <v>42.7006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198</v>
      </c>
      <c r="F73" t="n">
        <v>2027350</v>
      </c>
      <c r="G73" t="s">
        <v>74</v>
      </c>
      <c r="H73" t="s">
        <v>75</v>
      </c>
      <c r="I73" t="s"/>
      <c r="J73" t="s">
        <v>76</v>
      </c>
      <c r="K73" t="n">
        <v>53.33</v>
      </c>
      <c r="L73" t="s">
        <v>77</v>
      </c>
      <c r="M73" t="s"/>
      <c r="N73" t="s">
        <v>207</v>
      </c>
      <c r="O73" t="s">
        <v>79</v>
      </c>
      <c r="P73" t="s">
        <v>198</v>
      </c>
      <c r="Q73" t="s"/>
      <c r="R73" t="s">
        <v>80</v>
      </c>
      <c r="S73" t="s">
        <v>208</v>
      </c>
      <c r="T73" t="s">
        <v>82</v>
      </c>
      <c r="U73" t="s"/>
      <c r="V73" t="s">
        <v>83</v>
      </c>
      <c r="W73" t="s">
        <v>138</v>
      </c>
      <c r="X73" t="s"/>
      <c r="Y73" t="s">
        <v>85</v>
      </c>
      <c r="Z73">
        <f>HYPERLINK("https://hotelmonitor-cachepage.eclerx.com/savepage/tk_15433827075646386_sr_2058.html","info")</f>
        <v/>
      </c>
      <c r="AA73" t="n">
        <v>145629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/>
      <c r="AO73" t="s"/>
      <c r="AP73" t="n">
        <v>28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2329444</v>
      </c>
      <c r="AZ73" t="s">
        <v>201</v>
      </c>
      <c r="BA73" t="s"/>
      <c r="BB73" t="n">
        <v>2331837</v>
      </c>
      <c r="BC73" t="n">
        <v>23.3082</v>
      </c>
      <c r="BD73" t="n">
        <v>42.7006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209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78</v>
      </c>
      <c r="L74" t="s">
        <v>77</v>
      </c>
      <c r="M74" t="s"/>
      <c r="N74" t="s">
        <v>78</v>
      </c>
      <c r="O74" t="s">
        <v>79</v>
      </c>
      <c r="P74" t="s">
        <v>209</v>
      </c>
      <c r="Q74" t="s"/>
      <c r="R74" t="s">
        <v>107</v>
      </c>
      <c r="S74" t="s">
        <v>210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HYPERLINK("https://hotelmonitor-cachepage.eclerx.com/savepage/tk_1543382606996124_sr_2058.html","info")</f>
        <v/>
      </c>
      <c r="AA74" t="n">
        <v>-4554711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/>
      <c r="AO74" t="s"/>
      <c r="AP74" t="n">
        <v>9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4554711</v>
      </c>
      <c r="AZ74" t="s">
        <v>211</v>
      </c>
      <c r="BA74" t="s"/>
      <c r="BB74" t="n">
        <v>3798828</v>
      </c>
      <c r="BC74" t="n">
        <v>23.3212</v>
      </c>
      <c r="BD74" t="n">
        <v>42.6913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209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86.67</v>
      </c>
      <c r="L75" t="s">
        <v>77</v>
      </c>
      <c r="M75" t="s"/>
      <c r="N75" t="s">
        <v>78</v>
      </c>
      <c r="O75" t="s">
        <v>79</v>
      </c>
      <c r="P75" t="s">
        <v>209</v>
      </c>
      <c r="Q75" t="s"/>
      <c r="R75" t="s">
        <v>107</v>
      </c>
      <c r="S75" t="s">
        <v>212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HYPERLINK("https://hotelmonitor-cachepage.eclerx.com/savepage/tk_1543382606996124_sr_2058.html","info")</f>
        <v/>
      </c>
      <c r="AA75" t="n">
        <v>-4554711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/>
      <c r="AO75" t="s"/>
      <c r="AP75" t="n">
        <v>9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4554711</v>
      </c>
      <c r="AZ75" t="s">
        <v>211</v>
      </c>
      <c r="BA75" t="s"/>
      <c r="BB75" t="n">
        <v>3798828</v>
      </c>
      <c r="BC75" t="n">
        <v>23.3212</v>
      </c>
      <c r="BD75" t="n">
        <v>42.6913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213</v>
      </c>
      <c r="F76" t="n">
        <v>2027343</v>
      </c>
      <c r="G76" t="s">
        <v>74</v>
      </c>
      <c r="H76" t="s">
        <v>75</v>
      </c>
      <c r="I76" t="s"/>
      <c r="J76" t="s">
        <v>76</v>
      </c>
      <c r="K76" t="n">
        <v>26</v>
      </c>
      <c r="L76" t="s">
        <v>77</v>
      </c>
      <c r="M76" t="s"/>
      <c r="N76" t="s">
        <v>214</v>
      </c>
      <c r="O76" t="s">
        <v>79</v>
      </c>
      <c r="P76" t="s">
        <v>215</v>
      </c>
      <c r="Q76" t="s"/>
      <c r="R76" t="s">
        <v>107</v>
      </c>
      <c r="S76" t="s">
        <v>94</v>
      </c>
      <c r="T76" t="s">
        <v>82</v>
      </c>
      <c r="U76" t="s"/>
      <c r="V76" t="s">
        <v>83</v>
      </c>
      <c r="W76" t="s">
        <v>138</v>
      </c>
      <c r="X76" t="s"/>
      <c r="Y76" t="s">
        <v>85</v>
      </c>
      <c r="Z76">
        <f>HYPERLINK("https://hotelmonitor-cachepage.eclerx.com/savepage/tk_15433830135580351_sr_2058.html","info")</f>
        <v/>
      </c>
      <c r="AA76" t="n">
        <v>90245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/>
      <c r="AO76" t="s"/>
      <c r="AP76" t="n">
        <v>84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2330116</v>
      </c>
      <c r="AZ76" t="s">
        <v>216</v>
      </c>
      <c r="BA76" t="s"/>
      <c r="BB76" t="n">
        <v>750120</v>
      </c>
      <c r="BC76" t="n">
        <v>23.3143</v>
      </c>
      <c r="BD76" t="n">
        <v>42.6959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213</v>
      </c>
      <c r="F77" t="n">
        <v>2027343</v>
      </c>
      <c r="G77" t="s">
        <v>74</v>
      </c>
      <c r="H77" t="s">
        <v>75</v>
      </c>
      <c r="I77" t="s"/>
      <c r="J77" t="s">
        <v>76</v>
      </c>
      <c r="K77" t="n">
        <v>27</v>
      </c>
      <c r="L77" t="s">
        <v>77</v>
      </c>
      <c r="M77" t="s"/>
      <c r="N77" t="s">
        <v>199</v>
      </c>
      <c r="O77" t="s">
        <v>79</v>
      </c>
      <c r="P77" t="s">
        <v>215</v>
      </c>
      <c r="Q77" t="s"/>
      <c r="R77" t="s">
        <v>107</v>
      </c>
      <c r="S77" t="s">
        <v>217</v>
      </c>
      <c r="T77" t="s">
        <v>82</v>
      </c>
      <c r="U77" t="s"/>
      <c r="V77" t="s">
        <v>83</v>
      </c>
      <c r="W77" t="s">
        <v>138</v>
      </c>
      <c r="X77" t="s"/>
      <c r="Y77" t="s">
        <v>85</v>
      </c>
      <c r="Z77">
        <f>HYPERLINK("https://hotelmonitor-cachepage.eclerx.com/savepage/tk_15433830135580351_sr_2058.html","info")</f>
        <v/>
      </c>
      <c r="AA77" t="n">
        <v>90245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/>
      <c r="AO77" t="s"/>
      <c r="AP77" t="n">
        <v>84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2330116</v>
      </c>
      <c r="AZ77" t="s">
        <v>216</v>
      </c>
      <c r="BA77" t="s"/>
      <c r="BB77" t="n">
        <v>750120</v>
      </c>
      <c r="BC77" t="n">
        <v>23.3143</v>
      </c>
      <c r="BD77" t="n">
        <v>42.6959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213</v>
      </c>
      <c r="F78" t="n">
        <v>2027343</v>
      </c>
      <c r="G78" t="s">
        <v>74</v>
      </c>
      <c r="H78" t="s">
        <v>75</v>
      </c>
      <c r="I78" t="s"/>
      <c r="J78" t="s">
        <v>76</v>
      </c>
      <c r="K78" t="n">
        <v>27</v>
      </c>
      <c r="L78" t="s">
        <v>77</v>
      </c>
      <c r="M78" t="s"/>
      <c r="N78" t="s">
        <v>218</v>
      </c>
      <c r="O78" t="s">
        <v>79</v>
      </c>
      <c r="P78" t="s">
        <v>215</v>
      </c>
      <c r="Q78" t="s"/>
      <c r="R78" t="s">
        <v>107</v>
      </c>
      <c r="S78" t="s">
        <v>217</v>
      </c>
      <c r="T78" t="s">
        <v>82</v>
      </c>
      <c r="U78" t="s"/>
      <c r="V78" t="s">
        <v>83</v>
      </c>
      <c r="W78" t="s">
        <v>138</v>
      </c>
      <c r="X78" t="s"/>
      <c r="Y78" t="s">
        <v>85</v>
      </c>
      <c r="Z78">
        <f>HYPERLINK("https://hotelmonitor-cachepage.eclerx.com/savepage/tk_15433830135580351_sr_2058.html","info")</f>
        <v/>
      </c>
      <c r="AA78" t="n">
        <v>90245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/>
      <c r="AO78" t="s"/>
      <c r="AP78" t="n">
        <v>84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2330116</v>
      </c>
      <c r="AZ78" t="s">
        <v>216</v>
      </c>
      <c r="BA78" t="s"/>
      <c r="BB78" t="n">
        <v>750120</v>
      </c>
      <c r="BC78" t="n">
        <v>23.3143</v>
      </c>
      <c r="BD78" t="n">
        <v>42.6959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213</v>
      </c>
      <c r="F79" t="n">
        <v>2027343</v>
      </c>
      <c r="G79" t="s">
        <v>74</v>
      </c>
      <c r="H79" t="s">
        <v>75</v>
      </c>
      <c r="I79" t="s"/>
      <c r="J79" t="s">
        <v>76</v>
      </c>
      <c r="K79" t="n">
        <v>27.67</v>
      </c>
      <c r="L79" t="s">
        <v>77</v>
      </c>
      <c r="M79" t="s"/>
      <c r="N79" t="s">
        <v>78</v>
      </c>
      <c r="O79" t="s">
        <v>79</v>
      </c>
      <c r="P79" t="s">
        <v>215</v>
      </c>
      <c r="Q79" t="s"/>
      <c r="R79" t="s">
        <v>107</v>
      </c>
      <c r="S79" t="s">
        <v>200</v>
      </c>
      <c r="T79" t="s">
        <v>82</v>
      </c>
      <c r="U79" t="s"/>
      <c r="V79" t="s">
        <v>83</v>
      </c>
      <c r="W79" t="s">
        <v>138</v>
      </c>
      <c r="X79" t="s"/>
      <c r="Y79" t="s">
        <v>85</v>
      </c>
      <c r="Z79">
        <f>HYPERLINK("https://hotelmonitor-cachepage.eclerx.com/savepage/tk_15433830135580351_sr_2058.html","info")</f>
        <v/>
      </c>
      <c r="AA79" t="n">
        <v>90245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/>
      <c r="AO79" t="s"/>
      <c r="AP79" t="n">
        <v>84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2330116</v>
      </c>
      <c r="AZ79" t="s">
        <v>216</v>
      </c>
      <c r="BA79" t="s"/>
      <c r="BB79" t="n">
        <v>750120</v>
      </c>
      <c r="BC79" t="n">
        <v>23.3143</v>
      </c>
      <c r="BD79" t="n">
        <v>42.6959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213</v>
      </c>
      <c r="F80" t="n">
        <v>2027343</v>
      </c>
      <c r="G80" t="s">
        <v>74</v>
      </c>
      <c r="H80" t="s">
        <v>75</v>
      </c>
      <c r="I80" t="s"/>
      <c r="J80" t="s">
        <v>76</v>
      </c>
      <c r="K80" t="n">
        <v>34.33</v>
      </c>
      <c r="L80" t="s">
        <v>77</v>
      </c>
      <c r="M80" t="s"/>
      <c r="N80" t="s">
        <v>219</v>
      </c>
      <c r="O80" t="s">
        <v>79</v>
      </c>
      <c r="P80" t="s">
        <v>215</v>
      </c>
      <c r="Q80" t="s"/>
      <c r="R80" t="s">
        <v>107</v>
      </c>
      <c r="S80" t="s">
        <v>220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HYPERLINK("https://hotelmonitor-cachepage.eclerx.com/savepage/tk_15433830135580351_sr_2058.html","info")</f>
        <v/>
      </c>
      <c r="AA80" t="n">
        <v>90245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/>
      <c r="AO80" t="s"/>
      <c r="AP80" t="n">
        <v>84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2330116</v>
      </c>
      <c r="AZ80" t="s">
        <v>216</v>
      </c>
      <c r="BA80" t="s"/>
      <c r="BB80" t="n">
        <v>750120</v>
      </c>
      <c r="BC80" t="n">
        <v>23.3143</v>
      </c>
      <c r="BD80" t="n">
        <v>42.6959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213</v>
      </c>
      <c r="F81" t="n">
        <v>2027343</v>
      </c>
      <c r="G81" t="s">
        <v>74</v>
      </c>
      <c r="H81" t="s">
        <v>75</v>
      </c>
      <c r="I81" t="s"/>
      <c r="J81" t="s">
        <v>76</v>
      </c>
      <c r="K81" t="n">
        <v>38</v>
      </c>
      <c r="L81" t="s">
        <v>77</v>
      </c>
      <c r="M81" t="s"/>
      <c r="N81" t="s">
        <v>78</v>
      </c>
      <c r="O81" t="s">
        <v>79</v>
      </c>
      <c r="P81" t="s">
        <v>215</v>
      </c>
      <c r="Q81" t="s"/>
      <c r="R81" t="s">
        <v>107</v>
      </c>
      <c r="S81" t="s">
        <v>221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HYPERLINK("https://hotelmonitor-cachepage.eclerx.com/savepage/tk_15433830135580351_sr_2058.html","info")</f>
        <v/>
      </c>
      <c r="AA81" t="n">
        <v>90245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/>
      <c r="AO81" t="s"/>
      <c r="AP81" t="n">
        <v>84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2330116</v>
      </c>
      <c r="AZ81" t="s">
        <v>216</v>
      </c>
      <c r="BA81" t="s"/>
      <c r="BB81" t="n">
        <v>750120</v>
      </c>
      <c r="BC81" t="n">
        <v>23.3143</v>
      </c>
      <c r="BD81" t="n">
        <v>42.6959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213</v>
      </c>
      <c r="F82" t="n">
        <v>2027343</v>
      </c>
      <c r="G82" t="s">
        <v>74</v>
      </c>
      <c r="H82" t="s">
        <v>75</v>
      </c>
      <c r="I82" t="s"/>
      <c r="J82" t="s">
        <v>76</v>
      </c>
      <c r="K82" t="n">
        <v>49</v>
      </c>
      <c r="L82" t="s">
        <v>77</v>
      </c>
      <c r="M82" t="s"/>
      <c r="N82" t="s">
        <v>219</v>
      </c>
      <c r="O82" t="s">
        <v>79</v>
      </c>
      <c r="P82" t="s">
        <v>215</v>
      </c>
      <c r="Q82" t="s"/>
      <c r="R82" t="s">
        <v>107</v>
      </c>
      <c r="S82" t="s">
        <v>206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HYPERLINK("https://hotelmonitor-cachepage.eclerx.com/savepage/tk_15433830135580351_sr_2058.html","info")</f>
        <v/>
      </c>
      <c r="AA82" t="n">
        <v>90245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/>
      <c r="AO82" t="s"/>
      <c r="AP82" t="n">
        <v>84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2330116</v>
      </c>
      <c r="AZ82" t="s">
        <v>216</v>
      </c>
      <c r="BA82" t="s"/>
      <c r="BB82" t="n">
        <v>750120</v>
      </c>
      <c r="BC82" t="n">
        <v>23.3143</v>
      </c>
      <c r="BD82" t="n">
        <v>42.6959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213</v>
      </c>
      <c r="F83" t="n">
        <v>2027343</v>
      </c>
      <c r="G83" t="s">
        <v>74</v>
      </c>
      <c r="H83" t="s">
        <v>75</v>
      </c>
      <c r="I83" t="s"/>
      <c r="J83" t="s">
        <v>76</v>
      </c>
      <c r="K83" t="n">
        <v>49.33</v>
      </c>
      <c r="L83" t="s">
        <v>77</v>
      </c>
      <c r="M83" t="s"/>
      <c r="N83" t="s">
        <v>222</v>
      </c>
      <c r="O83" t="s">
        <v>79</v>
      </c>
      <c r="P83" t="s">
        <v>215</v>
      </c>
      <c r="Q83" t="s"/>
      <c r="R83" t="s">
        <v>107</v>
      </c>
      <c r="S83" t="s">
        <v>223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HYPERLINK("https://hotelmonitor-cachepage.eclerx.com/savepage/tk_15433830135580351_sr_2058.html","info")</f>
        <v/>
      </c>
      <c r="AA83" t="n">
        <v>90245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/>
      <c r="AO83" t="s"/>
      <c r="AP83" t="n">
        <v>84</v>
      </c>
      <c r="AQ83" t="s">
        <v>88</v>
      </c>
      <c r="AR83" t="s"/>
      <c r="AS83" t="s"/>
      <c r="AT83" t="s"/>
      <c r="AU83" t="s"/>
      <c r="AV83" t="s"/>
      <c r="AW83" t="s"/>
      <c r="AX83" t="s"/>
      <c r="AY83" t="n">
        <v>2330116</v>
      </c>
      <c r="AZ83" t="s">
        <v>216</v>
      </c>
      <c r="BA83" t="s"/>
      <c r="BB83" t="n">
        <v>750120</v>
      </c>
      <c r="BC83" t="n">
        <v>23.3143</v>
      </c>
      <c r="BD83" t="n">
        <v>42.6959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213</v>
      </c>
      <c r="F84" t="n">
        <v>2027343</v>
      </c>
      <c r="G84" t="s">
        <v>74</v>
      </c>
      <c r="H84" t="s">
        <v>75</v>
      </c>
      <c r="I84" t="s"/>
      <c r="J84" t="s">
        <v>76</v>
      </c>
      <c r="K84" t="n">
        <v>50.33</v>
      </c>
      <c r="L84" t="s">
        <v>77</v>
      </c>
      <c r="M84" t="s"/>
      <c r="N84" t="s">
        <v>133</v>
      </c>
      <c r="O84" t="s">
        <v>79</v>
      </c>
      <c r="P84" t="s">
        <v>215</v>
      </c>
      <c r="Q84" t="s"/>
      <c r="R84" t="s">
        <v>107</v>
      </c>
      <c r="S84" t="s">
        <v>123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HYPERLINK("https://hotelmonitor-cachepage.eclerx.com/savepage/tk_15433830135580351_sr_2058.html","info")</f>
        <v/>
      </c>
      <c r="AA84" t="n">
        <v>90245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/>
      <c r="AO84" t="s"/>
      <c r="AP84" t="n">
        <v>84</v>
      </c>
      <c r="AQ84" t="s">
        <v>88</v>
      </c>
      <c r="AR84" t="s"/>
      <c r="AS84" t="s"/>
      <c r="AT84" t="s"/>
      <c r="AU84" t="s"/>
      <c r="AV84" t="s"/>
      <c r="AW84" t="s"/>
      <c r="AX84" t="s"/>
      <c r="AY84" t="n">
        <v>2330116</v>
      </c>
      <c r="AZ84" t="s">
        <v>216</v>
      </c>
      <c r="BA84" t="s"/>
      <c r="BB84" t="n">
        <v>750120</v>
      </c>
      <c r="BC84" t="n">
        <v>23.3143</v>
      </c>
      <c r="BD84" t="n">
        <v>42.6959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213</v>
      </c>
      <c r="F85" t="n">
        <v>2027343</v>
      </c>
      <c r="G85" t="s">
        <v>74</v>
      </c>
      <c r="H85" t="s">
        <v>75</v>
      </c>
      <c r="I85" t="s"/>
      <c r="J85" t="s">
        <v>76</v>
      </c>
      <c r="K85" t="n">
        <v>53.67</v>
      </c>
      <c r="L85" t="s">
        <v>77</v>
      </c>
      <c r="M85" t="s"/>
      <c r="N85" t="s">
        <v>224</v>
      </c>
      <c r="O85" t="s">
        <v>79</v>
      </c>
      <c r="P85" t="s">
        <v>215</v>
      </c>
      <c r="Q85" t="s"/>
      <c r="R85" t="s">
        <v>107</v>
      </c>
      <c r="S85" t="s">
        <v>225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HYPERLINK("https://hotelmonitor-cachepage.eclerx.com/savepage/tk_15433830135580351_sr_2058.html","info")</f>
        <v/>
      </c>
      <c r="AA85" t="n">
        <v>90245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/>
      <c r="AO85" t="s"/>
      <c r="AP85" t="n">
        <v>84</v>
      </c>
      <c r="AQ85" t="s">
        <v>88</v>
      </c>
      <c r="AR85" t="s"/>
      <c r="AS85" t="s"/>
      <c r="AT85" t="s"/>
      <c r="AU85" t="s"/>
      <c r="AV85" t="s"/>
      <c r="AW85" t="s"/>
      <c r="AX85" t="s"/>
      <c r="AY85" t="n">
        <v>2330116</v>
      </c>
      <c r="AZ85" t="s">
        <v>216</v>
      </c>
      <c r="BA85" t="s"/>
      <c r="BB85" t="n">
        <v>750120</v>
      </c>
      <c r="BC85" t="n">
        <v>23.3143</v>
      </c>
      <c r="BD85" t="n">
        <v>42.6959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213</v>
      </c>
      <c r="F86" t="n">
        <v>2027343</v>
      </c>
      <c r="G86" t="s">
        <v>74</v>
      </c>
      <c r="H86" t="s">
        <v>75</v>
      </c>
      <c r="I86" t="s"/>
      <c r="J86" t="s">
        <v>76</v>
      </c>
      <c r="K86" t="n">
        <v>55</v>
      </c>
      <c r="L86" t="s">
        <v>77</v>
      </c>
      <c r="M86" t="s"/>
      <c r="N86" t="s">
        <v>226</v>
      </c>
      <c r="O86" t="s">
        <v>79</v>
      </c>
      <c r="P86" t="s">
        <v>215</v>
      </c>
      <c r="Q86" t="s"/>
      <c r="R86" t="s">
        <v>107</v>
      </c>
      <c r="S86" t="s">
        <v>227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HYPERLINK("https://hotelmonitor-cachepage.eclerx.com/savepage/tk_15433830135580351_sr_2058.html","info")</f>
        <v/>
      </c>
      <c r="AA86" t="n">
        <v>90245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/>
      <c r="AO86" t="s"/>
      <c r="AP86" t="n">
        <v>84</v>
      </c>
      <c r="AQ86" t="s">
        <v>88</v>
      </c>
      <c r="AR86" t="s"/>
      <c r="AS86" t="s"/>
      <c r="AT86" t="s"/>
      <c r="AU86" t="s"/>
      <c r="AV86" t="s"/>
      <c r="AW86" t="s"/>
      <c r="AX86" t="s"/>
      <c r="AY86" t="n">
        <v>2330116</v>
      </c>
      <c r="AZ86" t="s">
        <v>216</v>
      </c>
      <c r="BA86" t="s"/>
      <c r="BB86" t="n">
        <v>750120</v>
      </c>
      <c r="BC86" t="n">
        <v>23.3143</v>
      </c>
      <c r="BD86" t="n">
        <v>42.6959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213</v>
      </c>
      <c r="F87" t="n">
        <v>2027343</v>
      </c>
      <c r="G87" t="s">
        <v>74</v>
      </c>
      <c r="H87" t="s">
        <v>75</v>
      </c>
      <c r="I87" t="s"/>
      <c r="J87" t="s">
        <v>76</v>
      </c>
      <c r="K87" t="n">
        <v>71</v>
      </c>
      <c r="L87" t="s">
        <v>77</v>
      </c>
      <c r="M87" t="s"/>
      <c r="N87" t="s">
        <v>222</v>
      </c>
      <c r="O87" t="s">
        <v>79</v>
      </c>
      <c r="P87" t="s">
        <v>215</v>
      </c>
      <c r="Q87" t="s"/>
      <c r="R87" t="s">
        <v>107</v>
      </c>
      <c r="S87" t="s">
        <v>228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HYPERLINK("https://hotelmonitor-cachepage.eclerx.com/savepage/tk_15433830135580351_sr_2058.html","info")</f>
        <v/>
      </c>
      <c r="AA87" t="n">
        <v>90245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/>
      <c r="AO87" t="s"/>
      <c r="AP87" t="n">
        <v>84</v>
      </c>
      <c r="AQ87" t="s">
        <v>88</v>
      </c>
      <c r="AR87" t="s"/>
      <c r="AS87" t="s"/>
      <c r="AT87" t="s"/>
      <c r="AU87" t="s"/>
      <c r="AV87" t="s"/>
      <c r="AW87" t="s"/>
      <c r="AX87" t="s"/>
      <c r="AY87" t="n">
        <v>2330116</v>
      </c>
      <c r="AZ87" t="s">
        <v>216</v>
      </c>
      <c r="BA87" t="s"/>
      <c r="BB87" t="n">
        <v>750120</v>
      </c>
      <c r="BC87" t="n">
        <v>23.3143</v>
      </c>
      <c r="BD87" t="n">
        <v>42.6959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229</v>
      </c>
      <c r="F88" t="n">
        <v>2375396</v>
      </c>
      <c r="G88" t="s">
        <v>74</v>
      </c>
      <c r="H88" t="s">
        <v>75</v>
      </c>
      <c r="I88" t="s"/>
      <c r="J88" t="s">
        <v>76</v>
      </c>
      <c r="K88" t="n">
        <v>43.33</v>
      </c>
      <c r="L88" t="s">
        <v>77</v>
      </c>
      <c r="M88" t="s"/>
      <c r="N88" t="s">
        <v>78</v>
      </c>
      <c r="O88" t="s">
        <v>79</v>
      </c>
      <c r="P88" t="s">
        <v>230</v>
      </c>
      <c r="Q88" t="s"/>
      <c r="R88" t="s">
        <v>80</v>
      </c>
      <c r="S88" t="s">
        <v>231</v>
      </c>
      <c r="T88" t="s">
        <v>82</v>
      </c>
      <c r="U88" t="s"/>
      <c r="V88" t="s">
        <v>83</v>
      </c>
      <c r="W88" t="s">
        <v>138</v>
      </c>
      <c r="X88" t="s"/>
      <c r="Y88" t="s">
        <v>85</v>
      </c>
      <c r="Z88">
        <f>HYPERLINK("https://hotelmonitor-cachepage.eclerx.com/savepage/tk_15433825728365629_sr_2058.html","info")</f>
        <v/>
      </c>
      <c r="AA88" t="n">
        <v>133225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/>
      <c r="AO88" t="s"/>
      <c r="AP88" t="n">
        <v>2</v>
      </c>
      <c r="AQ88" t="s">
        <v>88</v>
      </c>
      <c r="AR88" t="s"/>
      <c r="AS88" t="s"/>
      <c r="AT88" t="s"/>
      <c r="AU88" t="s"/>
      <c r="AV88" t="s"/>
      <c r="AW88" t="s"/>
      <c r="AX88" t="s"/>
      <c r="AY88" t="n">
        <v>2329245</v>
      </c>
      <c r="AZ88" t="s">
        <v>232</v>
      </c>
      <c r="BA88" t="s"/>
      <c r="BB88" t="n">
        <v>1885555</v>
      </c>
      <c r="BC88" t="n">
        <v>23.3239</v>
      </c>
      <c r="BD88" t="n">
        <v>42.7039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229</v>
      </c>
      <c r="F89" t="n">
        <v>2375396</v>
      </c>
      <c r="G89" t="s">
        <v>74</v>
      </c>
      <c r="H89" t="s">
        <v>75</v>
      </c>
      <c r="I89" t="s"/>
      <c r="J89" t="s">
        <v>76</v>
      </c>
      <c r="K89" t="n">
        <v>52.33</v>
      </c>
      <c r="L89" t="s">
        <v>77</v>
      </c>
      <c r="M89" t="s"/>
      <c r="N89" t="s">
        <v>233</v>
      </c>
      <c r="O89" t="s">
        <v>79</v>
      </c>
      <c r="P89" t="s">
        <v>230</v>
      </c>
      <c r="Q89" t="s"/>
      <c r="R89" t="s">
        <v>80</v>
      </c>
      <c r="S89" t="s">
        <v>234</v>
      </c>
      <c r="T89" t="s">
        <v>82</v>
      </c>
      <c r="U89" t="s"/>
      <c r="V89" t="s">
        <v>83</v>
      </c>
      <c r="W89" t="s">
        <v>138</v>
      </c>
      <c r="X89" t="s"/>
      <c r="Y89" t="s">
        <v>85</v>
      </c>
      <c r="Z89">
        <f>HYPERLINK("https://hotelmonitor-cachepage.eclerx.com/savepage/tk_15433825728365629_sr_2058.html","info")</f>
        <v/>
      </c>
      <c r="AA89" t="n">
        <v>133225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/>
      <c r="AO89" t="s"/>
      <c r="AP89" t="n">
        <v>2</v>
      </c>
      <c r="AQ89" t="s">
        <v>88</v>
      </c>
      <c r="AR89" t="s"/>
      <c r="AS89" t="s"/>
      <c r="AT89" t="s"/>
      <c r="AU89" t="s"/>
      <c r="AV89" t="s"/>
      <c r="AW89" t="s"/>
      <c r="AX89" t="s"/>
      <c r="AY89" t="n">
        <v>2329245</v>
      </c>
      <c r="AZ89" t="s">
        <v>232</v>
      </c>
      <c r="BA89" t="s"/>
      <c r="BB89" t="n">
        <v>1885555</v>
      </c>
      <c r="BC89" t="n">
        <v>23.3239</v>
      </c>
      <c r="BD89" t="n">
        <v>42.7039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229</v>
      </c>
      <c r="F90" t="n">
        <v>2375396</v>
      </c>
      <c r="G90" t="s">
        <v>74</v>
      </c>
      <c r="H90" t="s">
        <v>75</v>
      </c>
      <c r="I90" t="s"/>
      <c r="J90" t="s">
        <v>76</v>
      </c>
      <c r="K90" t="n">
        <v>113</v>
      </c>
      <c r="L90" t="s">
        <v>77</v>
      </c>
      <c r="M90" t="s"/>
      <c r="N90" t="s">
        <v>235</v>
      </c>
      <c r="O90" t="s">
        <v>79</v>
      </c>
      <c r="P90" t="s">
        <v>230</v>
      </c>
      <c r="Q90" t="s"/>
      <c r="R90" t="s">
        <v>80</v>
      </c>
      <c r="S90" t="s">
        <v>236</v>
      </c>
      <c r="T90" t="s">
        <v>82</v>
      </c>
      <c r="U90" t="s"/>
      <c r="V90" t="s">
        <v>83</v>
      </c>
      <c r="W90" t="s">
        <v>138</v>
      </c>
      <c r="X90" t="s"/>
      <c r="Y90" t="s">
        <v>85</v>
      </c>
      <c r="Z90">
        <f>HYPERLINK("https://hotelmonitor-cachepage.eclerx.com/savepage/tk_15433825728365629_sr_2058.html","info")</f>
        <v/>
      </c>
      <c r="AA90" t="n">
        <v>133225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/>
      <c r="AO90" t="s"/>
      <c r="AP90" t="n">
        <v>2</v>
      </c>
      <c r="AQ90" t="s">
        <v>88</v>
      </c>
      <c r="AR90" t="s"/>
      <c r="AS90" t="s"/>
      <c r="AT90" t="s"/>
      <c r="AU90" t="s"/>
      <c r="AV90" t="s"/>
      <c r="AW90" t="s"/>
      <c r="AX90" t="s"/>
      <c r="AY90" t="n">
        <v>2329245</v>
      </c>
      <c r="AZ90" t="s">
        <v>232</v>
      </c>
      <c r="BA90" t="s"/>
      <c r="BB90" t="n">
        <v>1885555</v>
      </c>
      <c r="BC90" t="n">
        <v>23.3239</v>
      </c>
      <c r="BD90" t="n">
        <v>42.7039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229</v>
      </c>
      <c r="F91" t="n">
        <v>2375396</v>
      </c>
      <c r="G91" t="s">
        <v>74</v>
      </c>
      <c r="H91" t="s">
        <v>75</v>
      </c>
      <c r="I91" t="s"/>
      <c r="J91" t="s">
        <v>76</v>
      </c>
      <c r="K91" t="n">
        <v>114</v>
      </c>
      <c r="L91" t="s">
        <v>77</v>
      </c>
      <c r="M91" t="s"/>
      <c r="N91" t="s">
        <v>237</v>
      </c>
      <c r="O91" t="s">
        <v>79</v>
      </c>
      <c r="P91" t="s">
        <v>230</v>
      </c>
      <c r="Q91" t="s"/>
      <c r="R91" t="s">
        <v>80</v>
      </c>
      <c r="S91" t="s">
        <v>238</v>
      </c>
      <c r="T91" t="s">
        <v>82</v>
      </c>
      <c r="U91" t="s"/>
      <c r="V91" t="s">
        <v>83</v>
      </c>
      <c r="W91" t="s">
        <v>138</v>
      </c>
      <c r="X91" t="s"/>
      <c r="Y91" t="s">
        <v>85</v>
      </c>
      <c r="Z91">
        <f>HYPERLINK("https://hotelmonitor-cachepage.eclerx.com/savepage/tk_15433825728365629_sr_2058.html","info")</f>
        <v/>
      </c>
      <c r="AA91" t="n">
        <v>133225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/>
      <c r="AO91" t="s"/>
      <c r="AP91" t="n">
        <v>2</v>
      </c>
      <c r="AQ91" t="s">
        <v>88</v>
      </c>
      <c r="AR91" t="s"/>
      <c r="AS91" t="s"/>
      <c r="AT91" t="s"/>
      <c r="AU91" t="s"/>
      <c r="AV91" t="s"/>
      <c r="AW91" t="s"/>
      <c r="AX91" t="s"/>
      <c r="AY91" t="n">
        <v>2329245</v>
      </c>
      <c r="AZ91" t="s">
        <v>232</v>
      </c>
      <c r="BA91" t="s"/>
      <c r="BB91" t="n">
        <v>1885555</v>
      </c>
      <c r="BC91" t="n">
        <v>23.3239</v>
      </c>
      <c r="BD91" t="n">
        <v>42.7039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229</v>
      </c>
      <c r="F92" t="n">
        <v>2375396</v>
      </c>
      <c r="G92" t="s">
        <v>74</v>
      </c>
      <c r="H92" t="s">
        <v>75</v>
      </c>
      <c r="I92" t="s"/>
      <c r="J92" t="s">
        <v>76</v>
      </c>
      <c r="K92" t="n">
        <v>114</v>
      </c>
      <c r="L92" t="s">
        <v>77</v>
      </c>
      <c r="M92" t="s"/>
      <c r="N92" t="s">
        <v>239</v>
      </c>
      <c r="O92" t="s">
        <v>79</v>
      </c>
      <c r="P92" t="s">
        <v>230</v>
      </c>
      <c r="Q92" t="s"/>
      <c r="R92" t="s">
        <v>80</v>
      </c>
      <c r="S92" t="s">
        <v>238</v>
      </c>
      <c r="T92" t="s">
        <v>82</v>
      </c>
      <c r="U92" t="s"/>
      <c r="V92" t="s">
        <v>83</v>
      </c>
      <c r="W92" t="s">
        <v>138</v>
      </c>
      <c r="X92" t="s"/>
      <c r="Y92" t="s">
        <v>85</v>
      </c>
      <c r="Z92">
        <f>HYPERLINK("https://hotelmonitor-cachepage.eclerx.com/savepage/tk_15433825728365629_sr_2058.html","info")</f>
        <v/>
      </c>
      <c r="AA92" t="n">
        <v>133225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/>
      <c r="AO92" t="s"/>
      <c r="AP92" t="n">
        <v>2</v>
      </c>
      <c r="AQ92" t="s">
        <v>88</v>
      </c>
      <c r="AR92" t="s"/>
      <c r="AS92" t="s"/>
      <c r="AT92" t="s"/>
      <c r="AU92" t="s"/>
      <c r="AV92" t="s"/>
      <c r="AW92" t="s"/>
      <c r="AX92" t="s"/>
      <c r="AY92" t="n">
        <v>2329245</v>
      </c>
      <c r="AZ92" t="s">
        <v>232</v>
      </c>
      <c r="BA92" t="s"/>
      <c r="BB92" t="n">
        <v>1885555</v>
      </c>
      <c r="BC92" t="n">
        <v>23.3239</v>
      </c>
      <c r="BD92" t="n">
        <v>42.7039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229</v>
      </c>
      <c r="F93" t="n">
        <v>2375396</v>
      </c>
      <c r="G93" t="s">
        <v>74</v>
      </c>
      <c r="H93" t="s">
        <v>75</v>
      </c>
      <c r="I93" t="s"/>
      <c r="J93" t="s">
        <v>76</v>
      </c>
      <c r="K93" t="n">
        <v>114</v>
      </c>
      <c r="L93" t="s">
        <v>77</v>
      </c>
      <c r="M93" t="s"/>
      <c r="N93" t="s">
        <v>240</v>
      </c>
      <c r="O93" t="s">
        <v>79</v>
      </c>
      <c r="P93" t="s">
        <v>230</v>
      </c>
      <c r="Q93" t="s"/>
      <c r="R93" t="s">
        <v>80</v>
      </c>
      <c r="S93" t="s">
        <v>238</v>
      </c>
      <c r="T93" t="s">
        <v>82</v>
      </c>
      <c r="U93" t="s"/>
      <c r="V93" t="s">
        <v>83</v>
      </c>
      <c r="W93" t="s">
        <v>138</v>
      </c>
      <c r="X93" t="s"/>
      <c r="Y93" t="s">
        <v>85</v>
      </c>
      <c r="Z93">
        <f>HYPERLINK("https://hotelmonitor-cachepage.eclerx.com/savepage/tk_15433825728365629_sr_2058.html","info")</f>
        <v/>
      </c>
      <c r="AA93" t="n">
        <v>133225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/>
      <c r="AO93" t="s"/>
      <c r="AP93" t="n">
        <v>2</v>
      </c>
      <c r="AQ93" t="s">
        <v>88</v>
      </c>
      <c r="AR93" t="s"/>
      <c r="AS93" t="s"/>
      <c r="AT93" t="s"/>
      <c r="AU93" t="s"/>
      <c r="AV93" t="s"/>
      <c r="AW93" t="s"/>
      <c r="AX93" t="s"/>
      <c r="AY93" t="n">
        <v>2329245</v>
      </c>
      <c r="AZ93" t="s">
        <v>232</v>
      </c>
      <c r="BA93" t="s"/>
      <c r="BB93" t="n">
        <v>1885555</v>
      </c>
      <c r="BC93" t="n">
        <v>23.3239</v>
      </c>
      <c r="BD93" t="n">
        <v>42.7039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241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80.33</v>
      </c>
      <c r="L94" t="s">
        <v>77</v>
      </c>
      <c r="M94" t="s"/>
      <c r="N94" t="s">
        <v>242</v>
      </c>
      <c r="O94" t="s">
        <v>79</v>
      </c>
      <c r="P94" t="s">
        <v>241</v>
      </c>
      <c r="Q94" t="s"/>
      <c r="R94" t="s">
        <v>107</v>
      </c>
      <c r="S94" t="s">
        <v>243</v>
      </c>
      <c r="T94" t="s">
        <v>82</v>
      </c>
      <c r="U94" t="s"/>
      <c r="V94" t="s">
        <v>83</v>
      </c>
      <c r="W94" t="s">
        <v>118</v>
      </c>
      <c r="X94" t="s"/>
      <c r="Y94" t="s">
        <v>85</v>
      </c>
      <c r="Z94">
        <f>HYPERLINK("https://hotelmonitor-cachepage.eclerx.com/savepage/tk_15433829898728452_sr_2058.html","info")</f>
        <v/>
      </c>
      <c r="AA94" t="n">
        <v>-6763304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95</v>
      </c>
      <c r="AL94" t="s"/>
      <c r="AM94" t="s"/>
      <c r="AN94" t="s"/>
      <c r="AO94" t="s"/>
      <c r="AP94" t="n">
        <v>79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6763304</v>
      </c>
      <c r="AZ94" t="s">
        <v>244</v>
      </c>
      <c r="BA94" t="s"/>
      <c r="BB94" t="n">
        <v>112054</v>
      </c>
      <c r="BC94" t="n">
        <v>23.60681</v>
      </c>
      <c r="BD94" t="n">
        <v>42.26524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241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93.67</v>
      </c>
      <c r="L95" t="s">
        <v>77</v>
      </c>
      <c r="M95" t="s"/>
      <c r="N95" t="s">
        <v>189</v>
      </c>
      <c r="O95" t="s">
        <v>79</v>
      </c>
      <c r="P95" t="s">
        <v>241</v>
      </c>
      <c r="Q95" t="s"/>
      <c r="R95" t="s">
        <v>107</v>
      </c>
      <c r="S95" t="s">
        <v>245</v>
      </c>
      <c r="T95" t="s">
        <v>82</v>
      </c>
      <c r="U95" t="s"/>
      <c r="V95" t="s">
        <v>83</v>
      </c>
      <c r="W95" t="s">
        <v>118</v>
      </c>
      <c r="X95" t="s"/>
      <c r="Y95" t="s">
        <v>85</v>
      </c>
      <c r="Z95">
        <f>HYPERLINK("https://hotelmonitor-cachepage.eclerx.com/savepage/tk_15433829898728452_sr_2058.html","info")</f>
        <v/>
      </c>
      <c r="AA95" t="n">
        <v>-6763304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95</v>
      </c>
      <c r="AL95" t="s"/>
      <c r="AM95" t="s"/>
      <c r="AN95" t="s"/>
      <c r="AO95" t="s"/>
      <c r="AP95" t="n">
        <v>79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6763304</v>
      </c>
      <c r="AZ95" t="s">
        <v>244</v>
      </c>
      <c r="BA95" t="s"/>
      <c r="BB95" t="n">
        <v>112054</v>
      </c>
      <c r="BC95" t="n">
        <v>23.60681</v>
      </c>
      <c r="BD95" t="n">
        <v>42.26524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241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94.67</v>
      </c>
      <c r="L96" t="s">
        <v>77</v>
      </c>
      <c r="M96" t="s"/>
      <c r="N96" t="s">
        <v>246</v>
      </c>
      <c r="O96" t="s">
        <v>79</v>
      </c>
      <c r="P96" t="s">
        <v>241</v>
      </c>
      <c r="Q96" t="s"/>
      <c r="R96" t="s">
        <v>107</v>
      </c>
      <c r="S96" t="s">
        <v>247</v>
      </c>
      <c r="T96" t="s">
        <v>82</v>
      </c>
      <c r="U96" t="s"/>
      <c r="V96" t="s">
        <v>83</v>
      </c>
      <c r="W96" t="s">
        <v>118</v>
      </c>
      <c r="X96" t="s"/>
      <c r="Y96" t="s">
        <v>85</v>
      </c>
      <c r="Z96">
        <f>HYPERLINK("https://hotelmonitor-cachepage.eclerx.com/savepage/tk_15433829898728452_sr_2058.html","info")</f>
        <v/>
      </c>
      <c r="AA96" t="n">
        <v>-6763304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95</v>
      </c>
      <c r="AL96" t="s"/>
      <c r="AM96" t="s"/>
      <c r="AN96" t="s"/>
      <c r="AO96" t="s"/>
      <c r="AP96" t="n">
        <v>79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6763304</v>
      </c>
      <c r="AZ96" t="s">
        <v>244</v>
      </c>
      <c r="BA96" t="s"/>
      <c r="BB96" t="n">
        <v>112054</v>
      </c>
      <c r="BC96" t="n">
        <v>23.60681</v>
      </c>
      <c r="BD96" t="n">
        <v>42.26524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241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100.33</v>
      </c>
      <c r="L97" t="s">
        <v>77</v>
      </c>
      <c r="M97" t="s"/>
      <c r="N97" t="s">
        <v>248</v>
      </c>
      <c r="O97" t="s">
        <v>79</v>
      </c>
      <c r="P97" t="s">
        <v>241</v>
      </c>
      <c r="Q97" t="s"/>
      <c r="R97" t="s">
        <v>107</v>
      </c>
      <c r="S97" t="s">
        <v>249</v>
      </c>
      <c r="T97" t="s">
        <v>82</v>
      </c>
      <c r="U97" t="s"/>
      <c r="V97" t="s">
        <v>83</v>
      </c>
      <c r="W97" t="s">
        <v>118</v>
      </c>
      <c r="X97" t="s"/>
      <c r="Y97" t="s">
        <v>85</v>
      </c>
      <c r="Z97">
        <f>HYPERLINK("https://hotelmonitor-cachepage.eclerx.com/savepage/tk_15433829898728452_sr_2058.html","info")</f>
        <v/>
      </c>
      <c r="AA97" t="n">
        <v>-6763304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95</v>
      </c>
      <c r="AL97" t="s"/>
      <c r="AM97" t="s"/>
      <c r="AN97" t="s"/>
      <c r="AO97" t="s"/>
      <c r="AP97" t="n">
        <v>79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6763304</v>
      </c>
      <c r="AZ97" t="s">
        <v>244</v>
      </c>
      <c r="BA97" t="s"/>
      <c r="BB97" t="n">
        <v>112054</v>
      </c>
      <c r="BC97" t="n">
        <v>23.60681</v>
      </c>
      <c r="BD97" t="n">
        <v>42.26524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241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101.67</v>
      </c>
      <c r="L98" t="s">
        <v>77</v>
      </c>
      <c r="M98" t="s"/>
      <c r="N98" t="s">
        <v>250</v>
      </c>
      <c r="O98" t="s">
        <v>79</v>
      </c>
      <c r="P98" t="s">
        <v>241</v>
      </c>
      <c r="Q98" t="s"/>
      <c r="R98" t="s">
        <v>107</v>
      </c>
      <c r="S98" t="s">
        <v>251</v>
      </c>
      <c r="T98" t="s">
        <v>82</v>
      </c>
      <c r="U98" t="s"/>
      <c r="V98" t="s">
        <v>83</v>
      </c>
      <c r="W98" t="s">
        <v>118</v>
      </c>
      <c r="X98" t="s"/>
      <c r="Y98" t="s">
        <v>85</v>
      </c>
      <c r="Z98">
        <f>HYPERLINK("https://hotelmonitor-cachepage.eclerx.com/savepage/tk_15433829898728452_sr_2058.html","info")</f>
        <v/>
      </c>
      <c r="AA98" t="n">
        <v>-6763304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95</v>
      </c>
      <c r="AL98" t="s"/>
      <c r="AM98" t="s"/>
      <c r="AN98" t="s"/>
      <c r="AO98" t="s"/>
      <c r="AP98" t="n">
        <v>79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6763304</v>
      </c>
      <c r="AZ98" t="s">
        <v>244</v>
      </c>
      <c r="BA98" t="s"/>
      <c r="BB98" t="n">
        <v>112054</v>
      </c>
      <c r="BC98" t="n">
        <v>23.60681</v>
      </c>
      <c r="BD98" t="n">
        <v>42.26524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241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138.67</v>
      </c>
      <c r="L99" t="s">
        <v>77</v>
      </c>
      <c r="M99" t="s"/>
      <c r="N99" t="s">
        <v>252</v>
      </c>
      <c r="O99" t="s">
        <v>79</v>
      </c>
      <c r="P99" t="s">
        <v>241</v>
      </c>
      <c r="Q99" t="s"/>
      <c r="R99" t="s">
        <v>107</v>
      </c>
      <c r="S99" t="s">
        <v>253</v>
      </c>
      <c r="T99" t="s">
        <v>82</v>
      </c>
      <c r="U99" t="s"/>
      <c r="V99" t="s">
        <v>83</v>
      </c>
      <c r="W99" t="s">
        <v>118</v>
      </c>
      <c r="X99" t="s"/>
      <c r="Y99" t="s">
        <v>85</v>
      </c>
      <c r="Z99">
        <f>HYPERLINK("https://hotelmonitor-cachepage.eclerx.com/savepage/tk_15433829898728452_sr_2058.html","info")</f>
        <v/>
      </c>
      <c r="AA99" t="n">
        <v>-6763304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95</v>
      </c>
      <c r="AL99" t="s"/>
      <c r="AM99" t="s"/>
      <c r="AN99" t="s"/>
      <c r="AO99" t="s"/>
      <c r="AP99" t="n">
        <v>79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6763304</v>
      </c>
      <c r="AZ99" t="s">
        <v>244</v>
      </c>
      <c r="BA99" t="s"/>
      <c r="BB99" t="n">
        <v>112054</v>
      </c>
      <c r="BC99" t="n">
        <v>23.60681</v>
      </c>
      <c r="BD99" t="n">
        <v>42.26524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241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149</v>
      </c>
      <c r="L100" t="s">
        <v>77</v>
      </c>
      <c r="M100" t="s"/>
      <c r="N100" t="s">
        <v>254</v>
      </c>
      <c r="O100" t="s">
        <v>79</v>
      </c>
      <c r="P100" t="s">
        <v>241</v>
      </c>
      <c r="Q100" t="s"/>
      <c r="R100" t="s">
        <v>107</v>
      </c>
      <c r="S100" t="s">
        <v>131</v>
      </c>
      <c r="T100" t="s">
        <v>82</v>
      </c>
      <c r="U100" t="s"/>
      <c r="V100" t="s">
        <v>83</v>
      </c>
      <c r="W100" t="s">
        <v>118</v>
      </c>
      <c r="X100" t="s"/>
      <c r="Y100" t="s">
        <v>85</v>
      </c>
      <c r="Z100">
        <f>HYPERLINK("https://hotelmonitor-cachepage.eclerx.com/savepage/tk_15433829898728452_sr_2058.html","info")</f>
        <v/>
      </c>
      <c r="AA100" t="n">
        <v>-6763304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95</v>
      </c>
      <c r="AL100" t="s"/>
      <c r="AM100" t="s"/>
      <c r="AN100" t="s"/>
      <c r="AO100" t="s"/>
      <c r="AP100" t="n">
        <v>79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6763304</v>
      </c>
      <c r="AZ100" t="s">
        <v>244</v>
      </c>
      <c r="BA100" t="s"/>
      <c r="BB100" t="n">
        <v>112054</v>
      </c>
      <c r="BC100" t="n">
        <v>23.60681</v>
      </c>
      <c r="BD100" t="n">
        <v>42.26524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255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86.33</v>
      </c>
      <c r="L101" t="s">
        <v>77</v>
      </c>
      <c r="M101" t="s"/>
      <c r="N101" t="s">
        <v>256</v>
      </c>
      <c r="O101" t="s">
        <v>79</v>
      </c>
      <c r="P101" t="s">
        <v>255</v>
      </c>
      <c r="Q101" t="s"/>
      <c r="R101" t="s">
        <v>107</v>
      </c>
      <c r="S101" t="s">
        <v>257</v>
      </c>
      <c r="T101" t="s">
        <v>82</v>
      </c>
      <c r="U101" t="s"/>
      <c r="V101" t="s">
        <v>83</v>
      </c>
      <c r="W101" t="s">
        <v>138</v>
      </c>
      <c r="X101" t="s"/>
      <c r="Y101" t="s">
        <v>85</v>
      </c>
      <c r="Z101">
        <f>HYPERLINK("https://hotelmonitor-cachepage.eclerx.com/savepage/tk_15433827570579882_sr_2058.html","info")</f>
        <v/>
      </c>
      <c r="AA101" t="n">
        <v>-6796953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95</v>
      </c>
      <c r="AL101" t="s"/>
      <c r="AM101" t="s"/>
      <c r="AN101" t="s"/>
      <c r="AO101" t="s"/>
      <c r="AP101" t="n">
        <v>38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6796953</v>
      </c>
      <c r="AZ101" t="s">
        <v>258</v>
      </c>
      <c r="BA101" t="s"/>
      <c r="BB101" t="n">
        <v>312477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255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102.67</v>
      </c>
      <c r="L102" t="s">
        <v>77</v>
      </c>
      <c r="M102" t="s"/>
      <c r="N102" t="s">
        <v>256</v>
      </c>
      <c r="O102" t="s">
        <v>79</v>
      </c>
      <c r="P102" t="s">
        <v>255</v>
      </c>
      <c r="Q102" t="s"/>
      <c r="R102" t="s">
        <v>107</v>
      </c>
      <c r="S102" t="s">
        <v>259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HYPERLINK("https://hotelmonitor-cachepage.eclerx.com/savepage/tk_15433827570579882_sr_2058.html","info")</f>
        <v/>
      </c>
      <c r="AA102" t="n">
        <v>-6796953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95</v>
      </c>
      <c r="AL102" t="s"/>
      <c r="AM102" t="s"/>
      <c r="AN102" t="s"/>
      <c r="AO102" t="s"/>
      <c r="AP102" t="n">
        <v>38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6796953</v>
      </c>
      <c r="AZ102" t="s">
        <v>258</v>
      </c>
      <c r="BA102" t="s"/>
      <c r="BB102" t="n">
        <v>312477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255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122.67</v>
      </c>
      <c r="L103" t="s">
        <v>77</v>
      </c>
      <c r="M103" t="s"/>
      <c r="N103" t="s">
        <v>256</v>
      </c>
      <c r="O103" t="s">
        <v>79</v>
      </c>
      <c r="P103" t="s">
        <v>255</v>
      </c>
      <c r="Q103" t="s"/>
      <c r="R103" t="s">
        <v>107</v>
      </c>
      <c r="S103" t="s">
        <v>260</v>
      </c>
      <c r="T103" t="s">
        <v>82</v>
      </c>
      <c r="U103" t="s"/>
      <c r="V103" t="s">
        <v>83</v>
      </c>
      <c r="W103" t="s">
        <v>118</v>
      </c>
      <c r="X103" t="s"/>
      <c r="Y103" t="s">
        <v>85</v>
      </c>
      <c r="Z103">
        <f>HYPERLINK("https://hotelmonitor-cachepage.eclerx.com/savepage/tk_15433827570579882_sr_2058.html","info")</f>
        <v/>
      </c>
      <c r="AA103" t="n">
        <v>-6796953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95</v>
      </c>
      <c r="AL103" t="s"/>
      <c r="AM103" t="s"/>
      <c r="AN103" t="s"/>
      <c r="AO103" t="s"/>
      <c r="AP103" t="n">
        <v>38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6796953</v>
      </c>
      <c r="AZ103" t="s">
        <v>258</v>
      </c>
      <c r="BA103" t="s"/>
      <c r="BB103" t="n">
        <v>312477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261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16</v>
      </c>
      <c r="L104" t="s">
        <v>77</v>
      </c>
      <c r="M104" t="s"/>
      <c r="N104" t="s">
        <v>262</v>
      </c>
      <c r="O104" t="s">
        <v>79</v>
      </c>
      <c r="P104" t="s">
        <v>261</v>
      </c>
      <c r="Q104" t="s"/>
      <c r="R104" t="s">
        <v>263</v>
      </c>
      <c r="S104" t="s">
        <v>154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HYPERLINK("https://hotelmonitor-cachepage.eclerx.com/savepage/tk_1543382849772137_sr_2058.html","info")</f>
        <v/>
      </c>
      <c r="AA104" t="n">
        <v>-2992952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95</v>
      </c>
      <c r="AL104" t="s"/>
      <c r="AM104" t="s"/>
      <c r="AN104" t="s"/>
      <c r="AO104" t="s"/>
      <c r="AP104" t="n">
        <v>56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2992952</v>
      </c>
      <c r="AZ104" t="s">
        <v>264</v>
      </c>
      <c r="BA104" t="s"/>
      <c r="BB104" t="n">
        <v>3689222</v>
      </c>
      <c r="BC104" t="n">
        <v>23.5476</v>
      </c>
      <c r="BD104" t="n">
        <v>42.3343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261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24</v>
      </c>
      <c r="L105" t="s">
        <v>77</v>
      </c>
      <c r="M105" t="s"/>
      <c r="N105" t="s">
        <v>265</v>
      </c>
      <c r="O105" t="s">
        <v>79</v>
      </c>
      <c r="P105" t="s">
        <v>261</v>
      </c>
      <c r="Q105" t="s"/>
      <c r="R105" t="s">
        <v>263</v>
      </c>
      <c r="S105" t="s">
        <v>266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HYPERLINK("https://hotelmonitor-cachepage.eclerx.com/savepage/tk_1543382849772137_sr_2058.html","info")</f>
        <v/>
      </c>
      <c r="AA105" t="n">
        <v>-2992952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95</v>
      </c>
      <c r="AL105" t="s"/>
      <c r="AM105" t="s"/>
      <c r="AN105" t="s"/>
      <c r="AO105" t="s"/>
      <c r="AP105" t="n">
        <v>56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2992952</v>
      </c>
      <c r="AZ105" t="s">
        <v>264</v>
      </c>
      <c r="BA105" t="s"/>
      <c r="BB105" t="n">
        <v>3689222</v>
      </c>
      <c r="BC105" t="n">
        <v>23.5476</v>
      </c>
      <c r="BD105" t="n">
        <v>42.3343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261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40</v>
      </c>
      <c r="L106" t="s">
        <v>77</v>
      </c>
      <c r="M106" t="s"/>
      <c r="N106" t="s">
        <v>267</v>
      </c>
      <c r="O106" t="s">
        <v>79</v>
      </c>
      <c r="P106" t="s">
        <v>261</v>
      </c>
      <c r="Q106" t="s"/>
      <c r="R106" t="s">
        <v>263</v>
      </c>
      <c r="S106" t="s">
        <v>268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HYPERLINK("https://hotelmonitor-cachepage.eclerx.com/savepage/tk_1543382849772137_sr_2058.html","info")</f>
        <v/>
      </c>
      <c r="AA106" t="n">
        <v>-2992952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95</v>
      </c>
      <c r="AL106" t="s"/>
      <c r="AM106" t="s"/>
      <c r="AN106" t="s"/>
      <c r="AO106" t="s"/>
      <c r="AP106" t="n">
        <v>56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2992952</v>
      </c>
      <c r="AZ106" t="s">
        <v>264</v>
      </c>
      <c r="BA106" t="s"/>
      <c r="BB106" t="n">
        <v>3689222</v>
      </c>
      <c r="BC106" t="n">
        <v>23.5476</v>
      </c>
      <c r="BD106" t="n">
        <v>42.3343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19.33</v>
      </c>
      <c r="L107" t="s">
        <v>77</v>
      </c>
      <c r="M107" t="s"/>
      <c r="N107" t="s">
        <v>270</v>
      </c>
      <c r="O107" t="s">
        <v>79</v>
      </c>
      <c r="P107" t="s">
        <v>269</v>
      </c>
      <c r="Q107" t="s"/>
      <c r="R107" t="s">
        <v>263</v>
      </c>
      <c r="S107" t="s">
        <v>271</v>
      </c>
      <c r="T107" t="s">
        <v>82</v>
      </c>
      <c r="U107" t="s"/>
      <c r="V107" t="s">
        <v>83</v>
      </c>
      <c r="W107" t="s">
        <v>138</v>
      </c>
      <c r="X107" t="s"/>
      <c r="Y107" t="s">
        <v>85</v>
      </c>
      <c r="Z107">
        <f>HYPERLINK("https://hotelmonitor-cachepage.eclerx.com/savepage/tk_1543382737978654_sr_2058.html","info")</f>
        <v/>
      </c>
      <c r="AA107" t="n">
        <v>-6796952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/>
      <c r="AO107" t="s"/>
      <c r="AP107" t="n">
        <v>34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6796952</v>
      </c>
      <c r="AZ107" t="s">
        <v>272</v>
      </c>
      <c r="BA107" t="s"/>
      <c r="BB107" t="n">
        <v>3053994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269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25.33</v>
      </c>
      <c r="L108" t="s">
        <v>77</v>
      </c>
      <c r="M108" t="s"/>
      <c r="N108" t="s">
        <v>273</v>
      </c>
      <c r="O108" t="s">
        <v>79</v>
      </c>
      <c r="P108" t="s">
        <v>269</v>
      </c>
      <c r="Q108" t="s"/>
      <c r="R108" t="s">
        <v>263</v>
      </c>
      <c r="S108" t="s">
        <v>274</v>
      </c>
      <c r="T108" t="s">
        <v>82</v>
      </c>
      <c r="U108" t="s"/>
      <c r="V108" t="s">
        <v>83</v>
      </c>
      <c r="W108" t="s">
        <v>138</v>
      </c>
      <c r="X108" t="s"/>
      <c r="Y108" t="s">
        <v>85</v>
      </c>
      <c r="Z108">
        <f>HYPERLINK("https://hotelmonitor-cachepage.eclerx.com/savepage/tk_1543382737978654_sr_2058.html","info")</f>
        <v/>
      </c>
      <c r="AA108" t="n">
        <v>-6796952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/>
      <c r="AO108" t="s"/>
      <c r="AP108" t="n">
        <v>34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6796952</v>
      </c>
      <c r="AZ108" t="s">
        <v>272</v>
      </c>
      <c r="BA108" t="s"/>
      <c r="BB108" t="n">
        <v>3053994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275</v>
      </c>
      <c r="F109" t="n">
        <v>2027331</v>
      </c>
      <c r="G109" t="s">
        <v>74</v>
      </c>
      <c r="H109" t="s">
        <v>75</v>
      </c>
      <c r="I109" t="s"/>
      <c r="J109" t="s">
        <v>76</v>
      </c>
      <c r="K109" t="n">
        <v>54.67</v>
      </c>
      <c r="L109" t="s">
        <v>77</v>
      </c>
      <c r="M109" t="s"/>
      <c r="N109" t="s">
        <v>141</v>
      </c>
      <c r="O109" t="s">
        <v>79</v>
      </c>
      <c r="P109" t="s">
        <v>276</v>
      </c>
      <c r="Q109" t="s"/>
      <c r="R109" t="s">
        <v>183</v>
      </c>
      <c r="S109" t="s">
        <v>277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HYPERLINK("https://hotelmonitor-cachepage.eclerx.com/savepage/tk_15433828262437806_sr_2058.html","info")</f>
        <v/>
      </c>
      <c r="AA109" t="n">
        <v>78225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/>
      <c r="AO109" t="s"/>
      <c r="AP109" t="n">
        <v>51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2329705</v>
      </c>
      <c r="AZ109" t="s">
        <v>278</v>
      </c>
      <c r="BA109" t="s"/>
      <c r="BB109" t="n">
        <v>316471</v>
      </c>
      <c r="BC109" t="n">
        <v>23.3142</v>
      </c>
      <c r="BD109" t="n">
        <v>42.6993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275</v>
      </c>
      <c r="F110" t="n">
        <v>2027331</v>
      </c>
      <c r="G110" t="s">
        <v>74</v>
      </c>
      <c r="H110" t="s">
        <v>75</v>
      </c>
      <c r="I110" t="s"/>
      <c r="J110" t="s">
        <v>76</v>
      </c>
      <c r="K110" t="n">
        <v>55.67</v>
      </c>
      <c r="L110" t="s">
        <v>77</v>
      </c>
      <c r="M110" t="s"/>
      <c r="N110" t="s">
        <v>97</v>
      </c>
      <c r="O110" t="s">
        <v>79</v>
      </c>
      <c r="P110" t="s">
        <v>276</v>
      </c>
      <c r="Q110" t="s"/>
      <c r="R110" t="s">
        <v>183</v>
      </c>
      <c r="S110" t="s">
        <v>279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HYPERLINK("https://hotelmonitor-cachepage.eclerx.com/savepage/tk_15433828262437806_sr_2058.html","info")</f>
        <v/>
      </c>
      <c r="AA110" t="n">
        <v>78225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/>
      <c r="AO110" t="s"/>
      <c r="AP110" t="n">
        <v>51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2329705</v>
      </c>
      <c r="AZ110" t="s">
        <v>278</v>
      </c>
      <c r="BA110" t="s"/>
      <c r="BB110" t="n">
        <v>316471</v>
      </c>
      <c r="BC110" t="n">
        <v>23.3142</v>
      </c>
      <c r="BD110" t="n">
        <v>42.6993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275</v>
      </c>
      <c r="F111" t="n">
        <v>2027331</v>
      </c>
      <c r="G111" t="s">
        <v>74</v>
      </c>
      <c r="H111" t="s">
        <v>75</v>
      </c>
      <c r="I111" t="s"/>
      <c r="J111" t="s">
        <v>76</v>
      </c>
      <c r="K111" t="n">
        <v>61.33</v>
      </c>
      <c r="L111" t="s">
        <v>77</v>
      </c>
      <c r="M111" t="s"/>
      <c r="N111" t="s">
        <v>280</v>
      </c>
      <c r="O111" t="s">
        <v>79</v>
      </c>
      <c r="P111" t="s">
        <v>276</v>
      </c>
      <c r="Q111" t="s"/>
      <c r="R111" t="s">
        <v>183</v>
      </c>
      <c r="S111" t="s">
        <v>281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HYPERLINK("https://hotelmonitor-cachepage.eclerx.com/savepage/tk_15433828262437806_sr_2058.html","info")</f>
        <v/>
      </c>
      <c r="AA111" t="n">
        <v>78225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/>
      <c r="AO111" t="s"/>
      <c r="AP111" t="n">
        <v>51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2329705</v>
      </c>
      <c r="AZ111" t="s">
        <v>278</v>
      </c>
      <c r="BA111" t="s"/>
      <c r="BB111" t="n">
        <v>316471</v>
      </c>
      <c r="BC111" t="n">
        <v>23.3142</v>
      </c>
      <c r="BD111" t="n">
        <v>42.6993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275</v>
      </c>
      <c r="F112" t="n">
        <v>2027331</v>
      </c>
      <c r="G112" t="s">
        <v>74</v>
      </c>
      <c r="H112" t="s">
        <v>75</v>
      </c>
      <c r="I112" t="s"/>
      <c r="J112" t="s">
        <v>76</v>
      </c>
      <c r="K112" t="n">
        <v>61.33</v>
      </c>
      <c r="L112" t="s">
        <v>77</v>
      </c>
      <c r="M112" t="s"/>
      <c r="N112" t="s">
        <v>282</v>
      </c>
      <c r="O112" t="s">
        <v>79</v>
      </c>
      <c r="P112" t="s">
        <v>276</v>
      </c>
      <c r="Q112" t="s"/>
      <c r="R112" t="s">
        <v>183</v>
      </c>
      <c r="S112" t="s">
        <v>281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HYPERLINK("https://hotelmonitor-cachepage.eclerx.com/savepage/tk_15433828262437806_sr_2058.html","info")</f>
        <v/>
      </c>
      <c r="AA112" t="n">
        <v>78225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/>
      <c r="AO112" t="s"/>
      <c r="AP112" t="n">
        <v>51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2329705</v>
      </c>
      <c r="AZ112" t="s">
        <v>278</v>
      </c>
      <c r="BA112" t="s"/>
      <c r="BB112" t="n">
        <v>316471</v>
      </c>
      <c r="BC112" t="n">
        <v>23.3142</v>
      </c>
      <c r="BD112" t="n">
        <v>42.6993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275</v>
      </c>
      <c r="F113" t="n">
        <v>2027331</v>
      </c>
      <c r="G113" t="s">
        <v>74</v>
      </c>
      <c r="H113" t="s">
        <v>75</v>
      </c>
      <c r="I113" t="s"/>
      <c r="J113" t="s">
        <v>76</v>
      </c>
      <c r="K113" t="n">
        <v>61.67</v>
      </c>
      <c r="L113" t="s">
        <v>77</v>
      </c>
      <c r="M113" t="s"/>
      <c r="N113" t="s">
        <v>141</v>
      </c>
      <c r="O113" t="s">
        <v>79</v>
      </c>
      <c r="P113" t="s">
        <v>276</v>
      </c>
      <c r="Q113" t="s"/>
      <c r="R113" t="s">
        <v>183</v>
      </c>
      <c r="S113" t="s">
        <v>283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HYPERLINK("https://hotelmonitor-cachepage.eclerx.com/savepage/tk_15433828262437806_sr_2058.html","info")</f>
        <v/>
      </c>
      <c r="AA113" t="n">
        <v>78225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/>
      <c r="AO113" t="s"/>
      <c r="AP113" t="n">
        <v>51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2329705</v>
      </c>
      <c r="AZ113" t="s">
        <v>278</v>
      </c>
      <c r="BA113" t="s"/>
      <c r="BB113" t="n">
        <v>316471</v>
      </c>
      <c r="BC113" t="n">
        <v>23.3142</v>
      </c>
      <c r="BD113" t="n">
        <v>42.6993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275</v>
      </c>
      <c r="F114" t="n">
        <v>2027331</v>
      </c>
      <c r="G114" t="s">
        <v>74</v>
      </c>
      <c r="H114" t="s">
        <v>75</v>
      </c>
      <c r="I114" t="s"/>
      <c r="J114" t="s">
        <v>76</v>
      </c>
      <c r="K114" t="n">
        <v>64</v>
      </c>
      <c r="L114" t="s">
        <v>77</v>
      </c>
      <c r="M114" t="s"/>
      <c r="N114" t="s">
        <v>284</v>
      </c>
      <c r="O114" t="s">
        <v>79</v>
      </c>
      <c r="P114" t="s">
        <v>276</v>
      </c>
      <c r="Q114" t="s"/>
      <c r="R114" t="s">
        <v>183</v>
      </c>
      <c r="S114" t="s">
        <v>285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HYPERLINK("https://hotelmonitor-cachepage.eclerx.com/savepage/tk_15433828262437806_sr_2058.html","info")</f>
        <v/>
      </c>
      <c r="AA114" t="n">
        <v>78225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/>
      <c r="AO114" t="s"/>
      <c r="AP114" t="n">
        <v>51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2329705</v>
      </c>
      <c r="AZ114" t="s">
        <v>278</v>
      </c>
      <c r="BA114" t="s"/>
      <c r="BB114" t="n">
        <v>316471</v>
      </c>
      <c r="BC114" t="n">
        <v>23.3142</v>
      </c>
      <c r="BD114" t="n">
        <v>42.6993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275</v>
      </c>
      <c r="F115" t="n">
        <v>2027331</v>
      </c>
      <c r="G115" t="s">
        <v>74</v>
      </c>
      <c r="H115" t="s">
        <v>75</v>
      </c>
      <c r="I115" t="s"/>
      <c r="J115" t="s">
        <v>76</v>
      </c>
      <c r="K115" t="n">
        <v>64.67</v>
      </c>
      <c r="L115" t="s">
        <v>77</v>
      </c>
      <c r="M115" t="s"/>
      <c r="N115" t="s">
        <v>97</v>
      </c>
      <c r="O115" t="s">
        <v>79</v>
      </c>
      <c r="P115" t="s">
        <v>276</v>
      </c>
      <c r="Q115" t="s"/>
      <c r="R115" t="s">
        <v>183</v>
      </c>
      <c r="S115" t="s">
        <v>167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HYPERLINK("https://hotelmonitor-cachepage.eclerx.com/savepage/tk_15433828262437806_sr_2058.html","info")</f>
        <v/>
      </c>
      <c r="AA115" t="n">
        <v>78225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/>
      <c r="AO115" t="s"/>
      <c r="AP115" t="n">
        <v>51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2329705</v>
      </c>
      <c r="AZ115" t="s">
        <v>278</v>
      </c>
      <c r="BA115" t="s"/>
      <c r="BB115" t="n">
        <v>316471</v>
      </c>
      <c r="BC115" t="n">
        <v>23.3142</v>
      </c>
      <c r="BD115" t="n">
        <v>42.6993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275</v>
      </c>
      <c r="F116" t="n">
        <v>2027331</v>
      </c>
      <c r="G116" t="s">
        <v>74</v>
      </c>
      <c r="H116" t="s">
        <v>75</v>
      </c>
      <c r="I116" t="s"/>
      <c r="J116" t="s">
        <v>76</v>
      </c>
      <c r="K116" t="n">
        <v>70.33</v>
      </c>
      <c r="L116" t="s">
        <v>77</v>
      </c>
      <c r="M116" t="s"/>
      <c r="N116" t="s">
        <v>102</v>
      </c>
      <c r="O116" t="s">
        <v>79</v>
      </c>
      <c r="P116" t="s">
        <v>276</v>
      </c>
      <c r="Q116" t="s"/>
      <c r="R116" t="s">
        <v>183</v>
      </c>
      <c r="S116" t="s">
        <v>286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HYPERLINK("https://hotelmonitor-cachepage.eclerx.com/savepage/tk_15433828262437806_sr_2058.html","info")</f>
        <v/>
      </c>
      <c r="AA116" t="n">
        <v>78225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/>
      <c r="AO116" t="s"/>
      <c r="AP116" t="n">
        <v>51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2329705</v>
      </c>
      <c r="AZ116" t="s">
        <v>278</v>
      </c>
      <c r="BA116" t="s"/>
      <c r="BB116" t="n">
        <v>316471</v>
      </c>
      <c r="BC116" t="n">
        <v>23.3142</v>
      </c>
      <c r="BD116" t="n">
        <v>42.6993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287</v>
      </c>
      <c r="F117" t="n">
        <v>2027323</v>
      </c>
      <c r="G117" t="s">
        <v>74</v>
      </c>
      <c r="H117" t="s">
        <v>75</v>
      </c>
      <c r="I117" t="s"/>
      <c r="J117" t="s">
        <v>76</v>
      </c>
      <c r="K117" t="n">
        <v>51.67</v>
      </c>
      <c r="L117" t="s">
        <v>77</v>
      </c>
      <c r="M117" t="s"/>
      <c r="N117" t="s">
        <v>97</v>
      </c>
      <c r="O117" t="s">
        <v>79</v>
      </c>
      <c r="P117" t="s">
        <v>288</v>
      </c>
      <c r="Q117" t="s"/>
      <c r="R117" t="s">
        <v>107</v>
      </c>
      <c r="S117" t="s">
        <v>289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HYPERLINK("https://hotelmonitor-cachepage.eclerx.com/savepage/tk_15433827241646252_sr_2058.html","info")</f>
        <v/>
      </c>
      <c r="AA117" t="n">
        <v>18679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95</v>
      </c>
      <c r="AL117" t="s"/>
      <c r="AM117" t="s"/>
      <c r="AN117" t="s"/>
      <c r="AO117" t="s"/>
      <c r="AP117" t="n">
        <v>31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2329524</v>
      </c>
      <c r="AZ117" t="s">
        <v>290</v>
      </c>
      <c r="BA117" t="s"/>
      <c r="BB117" t="n">
        <v>231306</v>
      </c>
      <c r="BC117" t="n">
        <v>23.32478</v>
      </c>
      <c r="BD117" t="n">
        <v>42.68686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287</v>
      </c>
      <c r="F118" t="n">
        <v>2027323</v>
      </c>
      <c r="G118" t="s">
        <v>74</v>
      </c>
      <c r="H118" t="s">
        <v>75</v>
      </c>
      <c r="I118" t="s"/>
      <c r="J118" t="s">
        <v>76</v>
      </c>
      <c r="K118" t="n">
        <v>59.33</v>
      </c>
      <c r="L118" t="s">
        <v>77</v>
      </c>
      <c r="M118" t="s"/>
      <c r="N118" t="s">
        <v>97</v>
      </c>
      <c r="O118" t="s">
        <v>79</v>
      </c>
      <c r="P118" t="s">
        <v>288</v>
      </c>
      <c r="Q118" t="s"/>
      <c r="R118" t="s">
        <v>107</v>
      </c>
      <c r="S118" t="s">
        <v>166</v>
      </c>
      <c r="T118" t="s">
        <v>82</v>
      </c>
      <c r="U118" t="s"/>
      <c r="V118" t="s">
        <v>83</v>
      </c>
      <c r="W118" t="s">
        <v>138</v>
      </c>
      <c r="X118" t="s"/>
      <c r="Y118" t="s">
        <v>85</v>
      </c>
      <c r="Z118">
        <f>HYPERLINK("https://hotelmonitor-cachepage.eclerx.com/savepage/tk_15433827241646252_sr_2058.html","info")</f>
        <v/>
      </c>
      <c r="AA118" t="n">
        <v>18679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95</v>
      </c>
      <c r="AL118" t="s"/>
      <c r="AM118" t="s"/>
      <c r="AN118" t="s"/>
      <c r="AO118" t="s"/>
      <c r="AP118" t="n">
        <v>31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2329524</v>
      </c>
      <c r="AZ118" t="s">
        <v>290</v>
      </c>
      <c r="BA118" t="s"/>
      <c r="BB118" t="n">
        <v>231306</v>
      </c>
      <c r="BC118" t="n">
        <v>23.32478</v>
      </c>
      <c r="BD118" t="n">
        <v>42.68686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287</v>
      </c>
      <c r="F119" t="n">
        <v>2027323</v>
      </c>
      <c r="G119" t="s">
        <v>74</v>
      </c>
      <c r="H119" t="s">
        <v>75</v>
      </c>
      <c r="I119" t="s"/>
      <c r="J119" t="s">
        <v>76</v>
      </c>
      <c r="K119" t="n">
        <v>64</v>
      </c>
      <c r="L119" t="s">
        <v>77</v>
      </c>
      <c r="M119" t="s"/>
      <c r="N119" t="s">
        <v>100</v>
      </c>
      <c r="O119" t="s">
        <v>79</v>
      </c>
      <c r="P119" t="s">
        <v>288</v>
      </c>
      <c r="Q119" t="s"/>
      <c r="R119" t="s">
        <v>107</v>
      </c>
      <c r="S119" t="s">
        <v>285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HYPERLINK("https://hotelmonitor-cachepage.eclerx.com/savepage/tk_15433827241646252_sr_2058.html","info")</f>
        <v/>
      </c>
      <c r="AA119" t="n">
        <v>18679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95</v>
      </c>
      <c r="AL119" t="s"/>
      <c r="AM119" t="s"/>
      <c r="AN119" t="s"/>
      <c r="AO119" t="s"/>
      <c r="AP119" t="n">
        <v>31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2329524</v>
      </c>
      <c r="AZ119" t="s">
        <v>290</v>
      </c>
      <c r="BA119" t="s"/>
      <c r="BB119" t="n">
        <v>231306</v>
      </c>
      <c r="BC119" t="n">
        <v>23.32478</v>
      </c>
      <c r="BD119" t="n">
        <v>42.68686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287</v>
      </c>
      <c r="F120" t="n">
        <v>2027323</v>
      </c>
      <c r="G120" t="s">
        <v>74</v>
      </c>
      <c r="H120" t="s">
        <v>75</v>
      </c>
      <c r="I120" t="s"/>
      <c r="J120" t="s">
        <v>76</v>
      </c>
      <c r="K120" t="n">
        <v>66</v>
      </c>
      <c r="L120" t="s">
        <v>77</v>
      </c>
      <c r="M120" t="s"/>
      <c r="N120" t="s">
        <v>97</v>
      </c>
      <c r="O120" t="s">
        <v>79</v>
      </c>
      <c r="P120" t="s">
        <v>288</v>
      </c>
      <c r="Q120" t="s"/>
      <c r="R120" t="s">
        <v>107</v>
      </c>
      <c r="S120" t="s">
        <v>291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HYPERLINK("https://hotelmonitor-cachepage.eclerx.com/savepage/tk_15433827241646252_sr_2058.html","info")</f>
        <v/>
      </c>
      <c r="AA120" t="n">
        <v>18679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95</v>
      </c>
      <c r="AL120" t="s"/>
      <c r="AM120" t="s"/>
      <c r="AN120" t="s"/>
      <c r="AO120" t="s"/>
      <c r="AP120" t="n">
        <v>31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2329524</v>
      </c>
      <c r="AZ120" t="s">
        <v>290</v>
      </c>
      <c r="BA120" t="s"/>
      <c r="BB120" t="n">
        <v>231306</v>
      </c>
      <c r="BC120" t="n">
        <v>23.32478</v>
      </c>
      <c r="BD120" t="n">
        <v>42.68686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287</v>
      </c>
      <c r="F121" t="n">
        <v>2027323</v>
      </c>
      <c r="G121" t="s">
        <v>74</v>
      </c>
      <c r="H121" t="s">
        <v>75</v>
      </c>
      <c r="I121" t="s"/>
      <c r="J121" t="s">
        <v>76</v>
      </c>
      <c r="K121" t="n">
        <v>73.33</v>
      </c>
      <c r="L121" t="s">
        <v>77</v>
      </c>
      <c r="M121" t="s"/>
      <c r="N121" t="s">
        <v>100</v>
      </c>
      <c r="O121" t="s">
        <v>79</v>
      </c>
      <c r="P121" t="s">
        <v>288</v>
      </c>
      <c r="Q121" t="s"/>
      <c r="R121" t="s">
        <v>107</v>
      </c>
      <c r="S121" t="s">
        <v>292</v>
      </c>
      <c r="T121" t="s">
        <v>82</v>
      </c>
      <c r="U121" t="s"/>
      <c r="V121" t="s">
        <v>83</v>
      </c>
      <c r="W121" t="s">
        <v>138</v>
      </c>
      <c r="X121" t="s"/>
      <c r="Y121" t="s">
        <v>85</v>
      </c>
      <c r="Z121">
        <f>HYPERLINK("https://hotelmonitor-cachepage.eclerx.com/savepage/tk_15433827241646252_sr_2058.html","info")</f>
        <v/>
      </c>
      <c r="AA121" t="n">
        <v>18679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95</v>
      </c>
      <c r="AL121" t="s"/>
      <c r="AM121" t="s"/>
      <c r="AN121" t="s"/>
      <c r="AO121" t="s"/>
      <c r="AP121" t="n">
        <v>31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2329524</v>
      </c>
      <c r="AZ121" t="s">
        <v>290</v>
      </c>
      <c r="BA121" t="s"/>
      <c r="BB121" t="n">
        <v>231306</v>
      </c>
      <c r="BC121" t="n">
        <v>23.32478</v>
      </c>
      <c r="BD121" t="n">
        <v>42.68686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287</v>
      </c>
      <c r="F122" t="n">
        <v>2027323</v>
      </c>
      <c r="G122" t="s">
        <v>74</v>
      </c>
      <c r="H122" t="s">
        <v>75</v>
      </c>
      <c r="I122" t="s"/>
      <c r="J122" t="s">
        <v>76</v>
      </c>
      <c r="K122" t="n">
        <v>80</v>
      </c>
      <c r="L122" t="s">
        <v>77</v>
      </c>
      <c r="M122" t="s"/>
      <c r="N122" t="s">
        <v>293</v>
      </c>
      <c r="O122" t="s">
        <v>79</v>
      </c>
      <c r="P122" t="s">
        <v>288</v>
      </c>
      <c r="Q122" t="s"/>
      <c r="R122" t="s">
        <v>107</v>
      </c>
      <c r="S122" t="s">
        <v>294</v>
      </c>
      <c r="T122" t="s">
        <v>82</v>
      </c>
      <c r="U122" t="s"/>
      <c r="V122" t="s">
        <v>83</v>
      </c>
      <c r="W122" t="s">
        <v>138</v>
      </c>
      <c r="X122" t="s"/>
      <c r="Y122" t="s">
        <v>85</v>
      </c>
      <c r="Z122">
        <f>HYPERLINK("https://hotelmonitor-cachepage.eclerx.com/savepage/tk_15433827241646252_sr_2058.html","info")</f>
        <v/>
      </c>
      <c r="AA122" t="n">
        <v>18679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95</v>
      </c>
      <c r="AL122" t="s"/>
      <c r="AM122" t="s"/>
      <c r="AN122" t="s"/>
      <c r="AO122" t="s"/>
      <c r="AP122" t="n">
        <v>31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2329524</v>
      </c>
      <c r="AZ122" t="s">
        <v>290</v>
      </c>
      <c r="BA122" t="s"/>
      <c r="BB122" t="n">
        <v>231306</v>
      </c>
      <c r="BC122" t="n">
        <v>23.32478</v>
      </c>
      <c r="BD122" t="n">
        <v>42.68686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287</v>
      </c>
      <c r="F123" t="n">
        <v>2027323</v>
      </c>
      <c r="G123" t="s">
        <v>74</v>
      </c>
      <c r="H123" t="s">
        <v>75</v>
      </c>
      <c r="I123" t="s"/>
      <c r="J123" t="s">
        <v>76</v>
      </c>
      <c r="K123" t="n">
        <v>81.33</v>
      </c>
      <c r="L123" t="s">
        <v>77</v>
      </c>
      <c r="M123" t="s"/>
      <c r="N123" t="s">
        <v>100</v>
      </c>
      <c r="O123" t="s">
        <v>79</v>
      </c>
      <c r="P123" t="s">
        <v>288</v>
      </c>
      <c r="Q123" t="s"/>
      <c r="R123" t="s">
        <v>107</v>
      </c>
      <c r="S123" t="s">
        <v>188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HYPERLINK("https://hotelmonitor-cachepage.eclerx.com/savepage/tk_15433827241646252_sr_2058.html","info")</f>
        <v/>
      </c>
      <c r="AA123" t="n">
        <v>18679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95</v>
      </c>
      <c r="AL123" t="s"/>
      <c r="AM123" t="s"/>
      <c r="AN123" t="s"/>
      <c r="AO123" t="s"/>
      <c r="AP123" t="n">
        <v>31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2329524</v>
      </c>
      <c r="AZ123" t="s">
        <v>290</v>
      </c>
      <c r="BA123" t="s"/>
      <c r="BB123" t="n">
        <v>231306</v>
      </c>
      <c r="BC123" t="n">
        <v>23.32478</v>
      </c>
      <c r="BD123" t="n">
        <v>42.68686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287</v>
      </c>
      <c r="F124" t="n">
        <v>2027323</v>
      </c>
      <c r="G124" t="s">
        <v>74</v>
      </c>
      <c r="H124" t="s">
        <v>75</v>
      </c>
      <c r="I124" t="s"/>
      <c r="J124" t="s">
        <v>76</v>
      </c>
      <c r="K124" t="n">
        <v>89</v>
      </c>
      <c r="L124" t="s">
        <v>77</v>
      </c>
      <c r="M124" t="s"/>
      <c r="N124" t="s">
        <v>293</v>
      </c>
      <c r="O124" t="s">
        <v>79</v>
      </c>
      <c r="P124" t="s">
        <v>288</v>
      </c>
      <c r="Q124" t="s"/>
      <c r="R124" t="s">
        <v>107</v>
      </c>
      <c r="S124" t="s">
        <v>295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HYPERLINK("https://hotelmonitor-cachepage.eclerx.com/savepage/tk_15433827241646252_sr_2058.html","info")</f>
        <v/>
      </c>
      <c r="AA124" t="n">
        <v>18679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95</v>
      </c>
      <c r="AL124" t="s"/>
      <c r="AM124" t="s"/>
      <c r="AN124" t="s"/>
      <c r="AO124" t="s"/>
      <c r="AP124" t="n">
        <v>31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2329524</v>
      </c>
      <c r="AZ124" t="s">
        <v>290</v>
      </c>
      <c r="BA124" t="s"/>
      <c r="BB124" t="n">
        <v>231306</v>
      </c>
      <c r="BC124" t="n">
        <v>23.32478</v>
      </c>
      <c r="BD124" t="n">
        <v>42.68686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287</v>
      </c>
      <c r="F125" t="n">
        <v>2027323</v>
      </c>
      <c r="G125" t="s">
        <v>74</v>
      </c>
      <c r="H125" t="s">
        <v>75</v>
      </c>
      <c r="I125" t="s"/>
      <c r="J125" t="s">
        <v>76</v>
      </c>
      <c r="K125" t="n">
        <v>89.33</v>
      </c>
      <c r="L125" t="s">
        <v>77</v>
      </c>
      <c r="M125" t="s"/>
      <c r="N125" t="s">
        <v>164</v>
      </c>
      <c r="O125" t="s">
        <v>79</v>
      </c>
      <c r="P125" t="s">
        <v>288</v>
      </c>
      <c r="Q125" t="s"/>
      <c r="R125" t="s">
        <v>107</v>
      </c>
      <c r="S125" t="s">
        <v>296</v>
      </c>
      <c r="T125" t="s">
        <v>82</v>
      </c>
      <c r="U125" t="s"/>
      <c r="V125" t="s">
        <v>83</v>
      </c>
      <c r="W125" t="s">
        <v>138</v>
      </c>
      <c r="X125" t="s"/>
      <c r="Y125" t="s">
        <v>85</v>
      </c>
      <c r="Z125">
        <f>HYPERLINK("https://hotelmonitor-cachepage.eclerx.com/savepage/tk_15433827241646252_sr_2058.html","info")</f>
        <v/>
      </c>
      <c r="AA125" t="n">
        <v>18679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95</v>
      </c>
      <c r="AL125" t="s"/>
      <c r="AM125" t="s"/>
      <c r="AN125" t="s"/>
      <c r="AO125" t="s"/>
      <c r="AP125" t="n">
        <v>31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2329524</v>
      </c>
      <c r="AZ125" t="s">
        <v>290</v>
      </c>
      <c r="BA125" t="s"/>
      <c r="BB125" t="n">
        <v>231306</v>
      </c>
      <c r="BC125" t="n">
        <v>23.32478</v>
      </c>
      <c r="BD125" t="n">
        <v>42.68686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287</v>
      </c>
      <c r="F126" t="n">
        <v>2027323</v>
      </c>
      <c r="G126" t="s">
        <v>74</v>
      </c>
      <c r="H126" t="s">
        <v>75</v>
      </c>
      <c r="I126" t="s"/>
      <c r="J126" t="s">
        <v>76</v>
      </c>
      <c r="K126" t="n">
        <v>99</v>
      </c>
      <c r="L126" t="s">
        <v>77</v>
      </c>
      <c r="M126" t="s"/>
      <c r="N126" t="s">
        <v>164</v>
      </c>
      <c r="O126" t="s">
        <v>79</v>
      </c>
      <c r="P126" t="s">
        <v>288</v>
      </c>
      <c r="Q126" t="s"/>
      <c r="R126" t="s">
        <v>107</v>
      </c>
      <c r="S126" t="s">
        <v>194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HYPERLINK("https://hotelmonitor-cachepage.eclerx.com/savepage/tk_15433827241646252_sr_2058.html","info")</f>
        <v/>
      </c>
      <c r="AA126" t="n">
        <v>18679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95</v>
      </c>
      <c r="AL126" t="s"/>
      <c r="AM126" t="s"/>
      <c r="AN126" t="s"/>
      <c r="AO126" t="s"/>
      <c r="AP126" t="n">
        <v>31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2329524</v>
      </c>
      <c r="AZ126" t="s">
        <v>290</v>
      </c>
      <c r="BA126" t="s"/>
      <c r="BB126" t="n">
        <v>231306</v>
      </c>
      <c r="BC126" t="n">
        <v>23.32478</v>
      </c>
      <c r="BD126" t="n">
        <v>42.68686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297</v>
      </c>
      <c r="F127" t="n">
        <v>2027346</v>
      </c>
      <c r="G127" t="s">
        <v>74</v>
      </c>
      <c r="H127" t="s">
        <v>75</v>
      </c>
      <c r="I127" t="s"/>
      <c r="J127" t="s">
        <v>76</v>
      </c>
      <c r="K127" t="n">
        <v>35.33</v>
      </c>
      <c r="L127" t="s">
        <v>77</v>
      </c>
      <c r="M127" t="s"/>
      <c r="N127" t="s">
        <v>97</v>
      </c>
      <c r="O127" t="s">
        <v>79</v>
      </c>
      <c r="P127" t="s">
        <v>297</v>
      </c>
      <c r="Q127" t="s"/>
      <c r="R127" t="s">
        <v>80</v>
      </c>
      <c r="S127" t="s">
        <v>111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HYPERLINK("https://hotelmonitor-cachepage.eclerx.com/savepage/tk_1543382676257541_sr_2058.html","info")</f>
        <v/>
      </c>
      <c r="AA127" t="n">
        <v>116155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95</v>
      </c>
      <c r="AL127" t="s"/>
      <c r="AM127" t="s"/>
      <c r="AN127" t="s"/>
      <c r="AO127" t="s"/>
      <c r="AP127" t="n">
        <v>22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2329387</v>
      </c>
      <c r="AZ127" t="s">
        <v>298</v>
      </c>
      <c r="BA127" t="s"/>
      <c r="BB127" t="n">
        <v>1310435</v>
      </c>
      <c r="BC127" t="n">
        <v>23.3265</v>
      </c>
      <c r="BD127" t="n">
        <v>42.7075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297</v>
      </c>
      <c r="F128" t="n">
        <v>2027346</v>
      </c>
      <c r="G128" t="s">
        <v>74</v>
      </c>
      <c r="H128" t="s">
        <v>75</v>
      </c>
      <c r="I128" t="s"/>
      <c r="J128" t="s">
        <v>76</v>
      </c>
      <c r="K128" t="n">
        <v>37.33</v>
      </c>
      <c r="L128" t="s">
        <v>77</v>
      </c>
      <c r="M128" t="s"/>
      <c r="N128" t="s">
        <v>97</v>
      </c>
      <c r="O128" t="s">
        <v>79</v>
      </c>
      <c r="P128" t="s">
        <v>297</v>
      </c>
      <c r="Q128" t="s"/>
      <c r="R128" t="s">
        <v>80</v>
      </c>
      <c r="S128" t="s">
        <v>149</v>
      </c>
      <c r="T128" t="s">
        <v>82</v>
      </c>
      <c r="U128" t="s"/>
      <c r="V128" t="s">
        <v>83</v>
      </c>
      <c r="W128" t="s">
        <v>138</v>
      </c>
      <c r="X128" t="s"/>
      <c r="Y128" t="s">
        <v>85</v>
      </c>
      <c r="Z128">
        <f>HYPERLINK("https://hotelmonitor-cachepage.eclerx.com/savepage/tk_1543382676257541_sr_2058.html","info")</f>
        <v/>
      </c>
      <c r="AA128" t="n">
        <v>116155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95</v>
      </c>
      <c r="AL128" t="s"/>
      <c r="AM128" t="s"/>
      <c r="AN128" t="s"/>
      <c r="AO128" t="s"/>
      <c r="AP128" t="n">
        <v>22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2329387</v>
      </c>
      <c r="AZ128" t="s">
        <v>298</v>
      </c>
      <c r="BA128" t="s"/>
      <c r="BB128" t="n">
        <v>1310435</v>
      </c>
      <c r="BC128" t="n">
        <v>23.3265</v>
      </c>
      <c r="BD128" t="n">
        <v>42.7075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297</v>
      </c>
      <c r="F129" t="n">
        <v>2027346</v>
      </c>
      <c r="G129" t="s">
        <v>74</v>
      </c>
      <c r="H129" t="s">
        <v>75</v>
      </c>
      <c r="I129" t="s"/>
      <c r="J129" t="s">
        <v>76</v>
      </c>
      <c r="K129" t="n">
        <v>39</v>
      </c>
      <c r="L129" t="s">
        <v>77</v>
      </c>
      <c r="M129" t="s"/>
      <c r="N129" t="s">
        <v>100</v>
      </c>
      <c r="O129" t="s">
        <v>79</v>
      </c>
      <c r="P129" t="s">
        <v>297</v>
      </c>
      <c r="Q129" t="s"/>
      <c r="R129" t="s">
        <v>80</v>
      </c>
      <c r="S129" t="s">
        <v>299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HYPERLINK("https://hotelmonitor-cachepage.eclerx.com/savepage/tk_1543382676257541_sr_2058.html","info")</f>
        <v/>
      </c>
      <c r="AA129" t="n">
        <v>116155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95</v>
      </c>
      <c r="AL129" t="s"/>
      <c r="AM129" t="s"/>
      <c r="AN129" t="s"/>
      <c r="AO129" t="s"/>
      <c r="AP129" t="n">
        <v>22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2329387</v>
      </c>
      <c r="AZ129" t="s">
        <v>298</v>
      </c>
      <c r="BA129" t="s"/>
      <c r="BB129" t="n">
        <v>1310435</v>
      </c>
      <c r="BC129" t="n">
        <v>23.3265</v>
      </c>
      <c r="BD129" t="n">
        <v>42.7075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297</v>
      </c>
      <c r="F130" t="n">
        <v>2027346</v>
      </c>
      <c r="G130" t="s">
        <v>74</v>
      </c>
      <c r="H130" t="s">
        <v>75</v>
      </c>
      <c r="I130" t="s"/>
      <c r="J130" t="s">
        <v>76</v>
      </c>
      <c r="K130" t="n">
        <v>39.67</v>
      </c>
      <c r="L130" t="s">
        <v>77</v>
      </c>
      <c r="M130" t="s"/>
      <c r="N130" t="s">
        <v>97</v>
      </c>
      <c r="O130" t="s">
        <v>79</v>
      </c>
      <c r="P130" t="s">
        <v>297</v>
      </c>
      <c r="Q130" t="s"/>
      <c r="R130" t="s">
        <v>80</v>
      </c>
      <c r="S130" t="s">
        <v>300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HYPERLINK("https://hotelmonitor-cachepage.eclerx.com/savepage/tk_1543382676257541_sr_2058.html","info")</f>
        <v/>
      </c>
      <c r="AA130" t="n">
        <v>116155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95</v>
      </c>
      <c r="AL130" t="s"/>
      <c r="AM130" t="s"/>
      <c r="AN130" t="s"/>
      <c r="AO130" t="s"/>
      <c r="AP130" t="n">
        <v>22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2329387</v>
      </c>
      <c r="AZ130" t="s">
        <v>298</v>
      </c>
      <c r="BA130" t="s"/>
      <c r="BB130" t="n">
        <v>1310435</v>
      </c>
      <c r="BC130" t="n">
        <v>23.3265</v>
      </c>
      <c r="BD130" t="n">
        <v>42.7075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297</v>
      </c>
      <c r="F131" t="n">
        <v>2027346</v>
      </c>
      <c r="G131" t="s">
        <v>74</v>
      </c>
      <c r="H131" t="s">
        <v>75</v>
      </c>
      <c r="I131" t="s"/>
      <c r="J131" t="s">
        <v>76</v>
      </c>
      <c r="K131" t="n">
        <v>41.33</v>
      </c>
      <c r="L131" t="s">
        <v>77</v>
      </c>
      <c r="M131" t="s"/>
      <c r="N131" t="s">
        <v>100</v>
      </c>
      <c r="O131" t="s">
        <v>79</v>
      </c>
      <c r="P131" t="s">
        <v>297</v>
      </c>
      <c r="Q131" t="s"/>
      <c r="R131" t="s">
        <v>80</v>
      </c>
      <c r="S131" t="s">
        <v>117</v>
      </c>
      <c r="T131" t="s">
        <v>82</v>
      </c>
      <c r="U131" t="s"/>
      <c r="V131" t="s">
        <v>83</v>
      </c>
      <c r="W131" t="s">
        <v>138</v>
      </c>
      <c r="X131" t="s"/>
      <c r="Y131" t="s">
        <v>85</v>
      </c>
      <c r="Z131">
        <f>HYPERLINK("https://hotelmonitor-cachepage.eclerx.com/savepage/tk_1543382676257541_sr_2058.html","info")</f>
        <v/>
      </c>
      <c r="AA131" t="n">
        <v>116155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95</v>
      </c>
      <c r="AL131" t="s"/>
      <c r="AM131" t="s"/>
      <c r="AN131" t="s"/>
      <c r="AO131" t="s"/>
      <c r="AP131" t="n">
        <v>22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2329387</v>
      </c>
      <c r="AZ131" t="s">
        <v>298</v>
      </c>
      <c r="BA131" t="s"/>
      <c r="BB131" t="n">
        <v>1310435</v>
      </c>
      <c r="BC131" t="n">
        <v>23.3265</v>
      </c>
      <c r="BD131" t="n">
        <v>42.7075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297</v>
      </c>
      <c r="F132" t="n">
        <v>2027346</v>
      </c>
      <c r="G132" t="s">
        <v>74</v>
      </c>
      <c r="H132" t="s">
        <v>75</v>
      </c>
      <c r="I132" t="s"/>
      <c r="J132" t="s">
        <v>76</v>
      </c>
      <c r="K132" t="n">
        <v>43.33</v>
      </c>
      <c r="L132" t="s">
        <v>77</v>
      </c>
      <c r="M132" t="s"/>
      <c r="N132" t="s">
        <v>100</v>
      </c>
      <c r="O132" t="s">
        <v>79</v>
      </c>
      <c r="P132" t="s">
        <v>297</v>
      </c>
      <c r="Q132" t="s"/>
      <c r="R132" t="s">
        <v>80</v>
      </c>
      <c r="S132" t="s">
        <v>231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HYPERLINK("https://hotelmonitor-cachepage.eclerx.com/savepage/tk_1543382676257541_sr_2058.html","info")</f>
        <v/>
      </c>
      <c r="AA132" t="n">
        <v>116155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95</v>
      </c>
      <c r="AL132" t="s"/>
      <c r="AM132" t="s"/>
      <c r="AN132" t="s"/>
      <c r="AO132" t="s"/>
      <c r="AP132" t="n">
        <v>22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2329387</v>
      </c>
      <c r="AZ132" t="s">
        <v>298</v>
      </c>
      <c r="BA132" t="s"/>
      <c r="BB132" t="n">
        <v>1310435</v>
      </c>
      <c r="BC132" t="n">
        <v>23.3265</v>
      </c>
      <c r="BD132" t="n">
        <v>42.7075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297</v>
      </c>
      <c r="F133" t="n">
        <v>2027346</v>
      </c>
      <c r="G133" t="s">
        <v>74</v>
      </c>
      <c r="H133" t="s">
        <v>75</v>
      </c>
      <c r="I133" t="s"/>
      <c r="J133" t="s">
        <v>76</v>
      </c>
      <c r="K133" t="n">
        <v>51</v>
      </c>
      <c r="L133" t="s">
        <v>77</v>
      </c>
      <c r="M133" t="s"/>
      <c r="N133" t="s">
        <v>97</v>
      </c>
      <c r="O133" t="s">
        <v>79</v>
      </c>
      <c r="P133" t="s">
        <v>297</v>
      </c>
      <c r="Q133" t="s"/>
      <c r="R133" t="s">
        <v>80</v>
      </c>
      <c r="S133" t="s">
        <v>162</v>
      </c>
      <c r="T133" t="s">
        <v>82</v>
      </c>
      <c r="U133" t="s"/>
      <c r="V133" t="s">
        <v>83</v>
      </c>
      <c r="W133" t="s">
        <v>118</v>
      </c>
      <c r="X133" t="s"/>
      <c r="Y133" t="s">
        <v>85</v>
      </c>
      <c r="Z133">
        <f>HYPERLINK("https://hotelmonitor-cachepage.eclerx.com/savepage/tk_1543382676257541_sr_2058.html","info")</f>
        <v/>
      </c>
      <c r="AA133" t="n">
        <v>116155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95</v>
      </c>
      <c r="AL133" t="s"/>
      <c r="AM133" t="s"/>
      <c r="AN133" t="s"/>
      <c r="AO133" t="s"/>
      <c r="AP133" t="n">
        <v>22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2329387</v>
      </c>
      <c r="AZ133" t="s">
        <v>298</v>
      </c>
      <c r="BA133" t="s"/>
      <c r="BB133" t="n">
        <v>1310435</v>
      </c>
      <c r="BC133" t="n">
        <v>23.3265</v>
      </c>
      <c r="BD133" t="n">
        <v>42.7075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297</v>
      </c>
      <c r="F134" t="n">
        <v>2027346</v>
      </c>
      <c r="G134" t="s">
        <v>74</v>
      </c>
      <c r="H134" t="s">
        <v>75</v>
      </c>
      <c r="I134" t="s"/>
      <c r="J134" t="s">
        <v>76</v>
      </c>
      <c r="K134" t="n">
        <v>52.33</v>
      </c>
      <c r="L134" t="s">
        <v>77</v>
      </c>
      <c r="M134" t="s"/>
      <c r="N134" t="s">
        <v>153</v>
      </c>
      <c r="O134" t="s">
        <v>79</v>
      </c>
      <c r="P134" t="s">
        <v>297</v>
      </c>
      <c r="Q134" t="s"/>
      <c r="R134" t="s">
        <v>80</v>
      </c>
      <c r="S134" t="s">
        <v>234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HYPERLINK("https://hotelmonitor-cachepage.eclerx.com/savepage/tk_1543382676257541_sr_2058.html","info")</f>
        <v/>
      </c>
      <c r="AA134" t="n">
        <v>116155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95</v>
      </c>
      <c r="AL134" t="s"/>
      <c r="AM134" t="s"/>
      <c r="AN134" t="s"/>
      <c r="AO134" t="s"/>
      <c r="AP134" t="n">
        <v>22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2329387</v>
      </c>
      <c r="AZ134" t="s">
        <v>298</v>
      </c>
      <c r="BA134" t="s"/>
      <c r="BB134" t="n">
        <v>1310435</v>
      </c>
      <c r="BC134" t="n">
        <v>23.3265</v>
      </c>
      <c r="BD134" t="n">
        <v>42.7075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297</v>
      </c>
      <c r="F135" t="n">
        <v>2027346</v>
      </c>
      <c r="G135" t="s">
        <v>74</v>
      </c>
      <c r="H135" t="s">
        <v>75</v>
      </c>
      <c r="I135" t="s"/>
      <c r="J135" t="s">
        <v>76</v>
      </c>
      <c r="K135" t="n">
        <v>54.67</v>
      </c>
      <c r="L135" t="s">
        <v>77</v>
      </c>
      <c r="M135" t="s"/>
      <c r="N135" t="s">
        <v>100</v>
      </c>
      <c r="O135" t="s">
        <v>79</v>
      </c>
      <c r="P135" t="s">
        <v>297</v>
      </c>
      <c r="Q135" t="s"/>
      <c r="R135" t="s">
        <v>80</v>
      </c>
      <c r="S135" t="s">
        <v>277</v>
      </c>
      <c r="T135" t="s">
        <v>82</v>
      </c>
      <c r="U135" t="s"/>
      <c r="V135" t="s">
        <v>83</v>
      </c>
      <c r="W135" t="s">
        <v>118</v>
      </c>
      <c r="X135" t="s"/>
      <c r="Y135" t="s">
        <v>85</v>
      </c>
      <c r="Z135">
        <f>HYPERLINK("https://hotelmonitor-cachepage.eclerx.com/savepage/tk_1543382676257541_sr_2058.html","info")</f>
        <v/>
      </c>
      <c r="AA135" t="n">
        <v>116155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95</v>
      </c>
      <c r="AL135" t="s"/>
      <c r="AM135" t="s"/>
      <c r="AN135" t="s"/>
      <c r="AO135" t="s"/>
      <c r="AP135" t="n">
        <v>22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2329387</v>
      </c>
      <c r="AZ135" t="s">
        <v>298</v>
      </c>
      <c r="BA135" t="s"/>
      <c r="BB135" t="n">
        <v>1310435</v>
      </c>
      <c r="BC135" t="n">
        <v>23.3265</v>
      </c>
      <c r="BD135" t="n">
        <v>42.7075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297</v>
      </c>
      <c r="F136" t="n">
        <v>2027346</v>
      </c>
      <c r="G136" t="s">
        <v>74</v>
      </c>
      <c r="H136" t="s">
        <v>75</v>
      </c>
      <c r="I136" t="s"/>
      <c r="J136" t="s">
        <v>76</v>
      </c>
      <c r="K136" t="n">
        <v>55.33</v>
      </c>
      <c r="L136" t="s">
        <v>77</v>
      </c>
      <c r="M136" t="s"/>
      <c r="N136" t="s">
        <v>153</v>
      </c>
      <c r="O136" t="s">
        <v>79</v>
      </c>
      <c r="P136" t="s">
        <v>297</v>
      </c>
      <c r="Q136" t="s"/>
      <c r="R136" t="s">
        <v>80</v>
      </c>
      <c r="S136" t="s">
        <v>301</v>
      </c>
      <c r="T136" t="s">
        <v>82</v>
      </c>
      <c r="U136" t="s"/>
      <c r="V136" t="s">
        <v>83</v>
      </c>
      <c r="W136" t="s">
        <v>138</v>
      </c>
      <c r="X136" t="s"/>
      <c r="Y136" t="s">
        <v>85</v>
      </c>
      <c r="Z136">
        <f>HYPERLINK("https://hotelmonitor-cachepage.eclerx.com/savepage/tk_1543382676257541_sr_2058.html","info")</f>
        <v/>
      </c>
      <c r="AA136" t="n">
        <v>116155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95</v>
      </c>
      <c r="AL136" t="s"/>
      <c r="AM136" t="s"/>
      <c r="AN136" t="s"/>
      <c r="AO136" t="s"/>
      <c r="AP136" t="n">
        <v>22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2329387</v>
      </c>
      <c r="AZ136" t="s">
        <v>298</v>
      </c>
      <c r="BA136" t="s"/>
      <c r="BB136" t="n">
        <v>1310435</v>
      </c>
      <c r="BC136" t="n">
        <v>23.3265</v>
      </c>
      <c r="BD136" t="n">
        <v>42.7075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297</v>
      </c>
      <c r="F137" t="n">
        <v>2027346</v>
      </c>
      <c r="G137" t="s">
        <v>74</v>
      </c>
      <c r="H137" t="s">
        <v>75</v>
      </c>
      <c r="I137" t="s"/>
      <c r="J137" t="s">
        <v>76</v>
      </c>
      <c r="K137" t="n">
        <v>57.33</v>
      </c>
      <c r="L137" t="s">
        <v>77</v>
      </c>
      <c r="M137" t="s"/>
      <c r="N137" t="s">
        <v>97</v>
      </c>
      <c r="O137" t="s">
        <v>79</v>
      </c>
      <c r="P137" t="s">
        <v>297</v>
      </c>
      <c r="Q137" t="s"/>
      <c r="R137" t="s">
        <v>80</v>
      </c>
      <c r="S137" t="s">
        <v>126</v>
      </c>
      <c r="T137" t="s">
        <v>82</v>
      </c>
      <c r="U137" t="s"/>
      <c r="V137" t="s">
        <v>83</v>
      </c>
      <c r="W137" t="s">
        <v>118</v>
      </c>
      <c r="X137" t="s"/>
      <c r="Y137" t="s">
        <v>85</v>
      </c>
      <c r="Z137">
        <f>HYPERLINK("https://hotelmonitor-cachepage.eclerx.com/savepage/tk_1543382676257541_sr_2058.html","info")</f>
        <v/>
      </c>
      <c r="AA137" t="n">
        <v>116155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95</v>
      </c>
      <c r="AL137" t="s"/>
      <c r="AM137" t="s"/>
      <c r="AN137" t="s"/>
      <c r="AO137" t="s"/>
      <c r="AP137" t="n">
        <v>22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2329387</v>
      </c>
      <c r="AZ137" t="s">
        <v>298</v>
      </c>
      <c r="BA137" t="s"/>
      <c r="BB137" t="n">
        <v>1310435</v>
      </c>
      <c r="BC137" t="n">
        <v>23.3265</v>
      </c>
      <c r="BD137" t="n">
        <v>42.7075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297</v>
      </c>
      <c r="F138" t="n">
        <v>2027346</v>
      </c>
      <c r="G138" t="s">
        <v>74</v>
      </c>
      <c r="H138" t="s">
        <v>75</v>
      </c>
      <c r="I138" t="s"/>
      <c r="J138" t="s">
        <v>76</v>
      </c>
      <c r="K138" t="n">
        <v>59</v>
      </c>
      <c r="L138" t="s">
        <v>77</v>
      </c>
      <c r="M138" t="s"/>
      <c r="N138" t="s">
        <v>153</v>
      </c>
      <c r="O138" t="s">
        <v>79</v>
      </c>
      <c r="P138" t="s">
        <v>297</v>
      </c>
      <c r="Q138" t="s"/>
      <c r="R138" t="s">
        <v>80</v>
      </c>
      <c r="S138" t="s">
        <v>302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HYPERLINK("https://hotelmonitor-cachepage.eclerx.com/savepage/tk_1543382676257541_sr_2058.html","info")</f>
        <v/>
      </c>
      <c r="AA138" t="n">
        <v>116155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95</v>
      </c>
      <c r="AL138" t="s"/>
      <c r="AM138" t="s"/>
      <c r="AN138" t="s"/>
      <c r="AO138" t="s"/>
      <c r="AP138" t="n">
        <v>22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2329387</v>
      </c>
      <c r="AZ138" t="s">
        <v>298</v>
      </c>
      <c r="BA138" t="s"/>
      <c r="BB138" t="n">
        <v>1310435</v>
      </c>
      <c r="BC138" t="n">
        <v>23.3265</v>
      </c>
      <c r="BD138" t="n">
        <v>42.7075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297</v>
      </c>
      <c r="F139" t="n">
        <v>2027346</v>
      </c>
      <c r="G139" t="s">
        <v>74</v>
      </c>
      <c r="H139" t="s">
        <v>75</v>
      </c>
      <c r="I139" t="s"/>
      <c r="J139" t="s">
        <v>76</v>
      </c>
      <c r="K139" t="n">
        <v>61.67</v>
      </c>
      <c r="L139" t="s">
        <v>77</v>
      </c>
      <c r="M139" t="s"/>
      <c r="N139" t="s">
        <v>100</v>
      </c>
      <c r="O139" t="s">
        <v>79</v>
      </c>
      <c r="P139" t="s">
        <v>297</v>
      </c>
      <c r="Q139" t="s"/>
      <c r="R139" t="s">
        <v>80</v>
      </c>
      <c r="S139" t="s">
        <v>283</v>
      </c>
      <c r="T139" t="s">
        <v>82</v>
      </c>
      <c r="U139" t="s"/>
      <c r="V139" t="s">
        <v>83</v>
      </c>
      <c r="W139" t="s">
        <v>118</v>
      </c>
      <c r="X139" t="s"/>
      <c r="Y139" t="s">
        <v>85</v>
      </c>
      <c r="Z139">
        <f>HYPERLINK("https://hotelmonitor-cachepage.eclerx.com/savepage/tk_1543382676257541_sr_2058.html","info")</f>
        <v/>
      </c>
      <c r="AA139" t="n">
        <v>116155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95</v>
      </c>
      <c r="AL139" t="s"/>
      <c r="AM139" t="s"/>
      <c r="AN139" t="s"/>
      <c r="AO139" t="s"/>
      <c r="AP139" t="n">
        <v>22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2329387</v>
      </c>
      <c r="AZ139" t="s">
        <v>298</v>
      </c>
      <c r="BA139" t="s"/>
      <c r="BB139" t="n">
        <v>1310435</v>
      </c>
      <c r="BC139" t="n">
        <v>23.3265</v>
      </c>
      <c r="BD139" t="n">
        <v>42.7075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297</v>
      </c>
      <c r="F140" t="n">
        <v>2027346</v>
      </c>
      <c r="G140" t="s">
        <v>74</v>
      </c>
      <c r="H140" t="s">
        <v>75</v>
      </c>
      <c r="I140" t="s"/>
      <c r="J140" t="s">
        <v>76</v>
      </c>
      <c r="K140" t="n">
        <v>66.67</v>
      </c>
      <c r="L140" t="s">
        <v>77</v>
      </c>
      <c r="M140" t="s"/>
      <c r="N140" t="s">
        <v>97</v>
      </c>
      <c r="O140" t="s">
        <v>79</v>
      </c>
      <c r="P140" t="s">
        <v>297</v>
      </c>
      <c r="Q140" t="s"/>
      <c r="R140" t="s">
        <v>80</v>
      </c>
      <c r="S140" t="s">
        <v>303</v>
      </c>
      <c r="T140" t="s">
        <v>82</v>
      </c>
      <c r="U140" t="s"/>
      <c r="V140" t="s">
        <v>83</v>
      </c>
      <c r="W140" t="s">
        <v>124</v>
      </c>
      <c r="X140" t="s"/>
      <c r="Y140" t="s">
        <v>85</v>
      </c>
      <c r="Z140">
        <f>HYPERLINK("https://hotelmonitor-cachepage.eclerx.com/savepage/tk_1543382676257541_sr_2058.html","info")</f>
        <v/>
      </c>
      <c r="AA140" t="n">
        <v>116155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95</v>
      </c>
      <c r="AL140" t="s"/>
      <c r="AM140" t="s"/>
      <c r="AN140" t="s"/>
      <c r="AO140" t="s"/>
      <c r="AP140" t="n">
        <v>22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2329387</v>
      </c>
      <c r="AZ140" t="s">
        <v>298</v>
      </c>
      <c r="BA140" t="s"/>
      <c r="BB140" t="n">
        <v>1310435</v>
      </c>
      <c r="BC140" t="n">
        <v>23.3265</v>
      </c>
      <c r="BD140" t="n">
        <v>42.7075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297</v>
      </c>
      <c r="F141" t="n">
        <v>2027346</v>
      </c>
      <c r="G141" t="s">
        <v>74</v>
      </c>
      <c r="H141" t="s">
        <v>75</v>
      </c>
      <c r="I141" t="s"/>
      <c r="J141" t="s">
        <v>76</v>
      </c>
      <c r="K141" t="n">
        <v>68</v>
      </c>
      <c r="L141" t="s">
        <v>77</v>
      </c>
      <c r="M141" t="s"/>
      <c r="N141" t="s">
        <v>153</v>
      </c>
      <c r="O141" t="s">
        <v>79</v>
      </c>
      <c r="P141" t="s">
        <v>297</v>
      </c>
      <c r="Q141" t="s"/>
      <c r="R141" t="s">
        <v>80</v>
      </c>
      <c r="S141" t="s">
        <v>304</v>
      </c>
      <c r="T141" t="s">
        <v>82</v>
      </c>
      <c r="U141" t="s"/>
      <c r="V141" t="s">
        <v>83</v>
      </c>
      <c r="W141" t="s">
        <v>118</v>
      </c>
      <c r="X141" t="s"/>
      <c r="Y141" t="s">
        <v>85</v>
      </c>
      <c r="Z141">
        <f>HYPERLINK("https://hotelmonitor-cachepage.eclerx.com/savepage/tk_1543382676257541_sr_2058.html","info")</f>
        <v/>
      </c>
      <c r="AA141" t="n">
        <v>116155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95</v>
      </c>
      <c r="AL141" t="s"/>
      <c r="AM141" t="s"/>
      <c r="AN141" t="s"/>
      <c r="AO141" t="s"/>
      <c r="AP141" t="n">
        <v>22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2329387</v>
      </c>
      <c r="AZ141" t="s">
        <v>298</v>
      </c>
      <c r="BA141" t="s"/>
      <c r="BB141" t="n">
        <v>1310435</v>
      </c>
      <c r="BC141" t="n">
        <v>23.3265</v>
      </c>
      <c r="BD141" t="n">
        <v>42.7075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297</v>
      </c>
      <c r="F142" t="n">
        <v>2027346</v>
      </c>
      <c r="G142" t="s">
        <v>74</v>
      </c>
      <c r="H142" t="s">
        <v>75</v>
      </c>
      <c r="I142" t="s"/>
      <c r="J142" t="s">
        <v>76</v>
      </c>
      <c r="K142" t="n">
        <v>70.33</v>
      </c>
      <c r="L142" t="s">
        <v>77</v>
      </c>
      <c r="M142" t="s"/>
      <c r="N142" t="s">
        <v>100</v>
      </c>
      <c r="O142" t="s">
        <v>79</v>
      </c>
      <c r="P142" t="s">
        <v>297</v>
      </c>
      <c r="Q142" t="s"/>
      <c r="R142" t="s">
        <v>80</v>
      </c>
      <c r="S142" t="s">
        <v>286</v>
      </c>
      <c r="T142" t="s">
        <v>82</v>
      </c>
      <c r="U142" t="s"/>
      <c r="V142" t="s">
        <v>83</v>
      </c>
      <c r="W142" t="s">
        <v>124</v>
      </c>
      <c r="X142" t="s"/>
      <c r="Y142" t="s">
        <v>85</v>
      </c>
      <c r="Z142">
        <f>HYPERLINK("https://hotelmonitor-cachepage.eclerx.com/savepage/tk_1543382676257541_sr_2058.html","info")</f>
        <v/>
      </c>
      <c r="AA142" t="n">
        <v>116155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95</v>
      </c>
      <c r="AL142" t="s"/>
      <c r="AM142" t="s"/>
      <c r="AN142" t="s"/>
      <c r="AO142" t="s"/>
      <c r="AP142" t="n">
        <v>22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2329387</v>
      </c>
      <c r="AZ142" t="s">
        <v>298</v>
      </c>
      <c r="BA142" t="s"/>
      <c r="BB142" t="n">
        <v>1310435</v>
      </c>
      <c r="BC142" t="n">
        <v>23.3265</v>
      </c>
      <c r="BD142" t="n">
        <v>42.7075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297</v>
      </c>
      <c r="F143" t="n">
        <v>2027346</v>
      </c>
      <c r="G143" t="s">
        <v>74</v>
      </c>
      <c r="H143" t="s">
        <v>75</v>
      </c>
      <c r="I143" t="s"/>
      <c r="J143" t="s">
        <v>76</v>
      </c>
      <c r="K143" t="n">
        <v>72.67</v>
      </c>
      <c r="L143" t="s">
        <v>77</v>
      </c>
      <c r="M143" t="s"/>
      <c r="N143" t="s">
        <v>97</v>
      </c>
      <c r="O143" t="s">
        <v>79</v>
      </c>
      <c r="P143" t="s">
        <v>297</v>
      </c>
      <c r="Q143" t="s"/>
      <c r="R143" t="s">
        <v>80</v>
      </c>
      <c r="S143" t="s">
        <v>305</v>
      </c>
      <c r="T143" t="s">
        <v>82</v>
      </c>
      <c r="U143" t="s"/>
      <c r="V143" t="s">
        <v>83</v>
      </c>
      <c r="W143" t="s">
        <v>124</v>
      </c>
      <c r="X143" t="s"/>
      <c r="Y143" t="s">
        <v>85</v>
      </c>
      <c r="Z143">
        <f>HYPERLINK("https://hotelmonitor-cachepage.eclerx.com/savepage/tk_1543382676257541_sr_2058.html","info")</f>
        <v/>
      </c>
      <c r="AA143" t="n">
        <v>116155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95</v>
      </c>
      <c r="AL143" t="s"/>
      <c r="AM143" t="s"/>
      <c r="AN143" t="s"/>
      <c r="AO143" t="s"/>
      <c r="AP143" t="n">
        <v>22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2329387</v>
      </c>
      <c r="AZ143" t="s">
        <v>298</v>
      </c>
      <c r="BA143" t="s"/>
      <c r="BB143" t="n">
        <v>1310435</v>
      </c>
      <c r="BC143" t="n">
        <v>23.3265</v>
      </c>
      <c r="BD143" t="n">
        <v>42.7075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297</v>
      </c>
      <c r="F144" t="n">
        <v>2027346</v>
      </c>
      <c r="G144" t="s">
        <v>74</v>
      </c>
      <c r="H144" t="s">
        <v>75</v>
      </c>
      <c r="I144" t="s"/>
      <c r="J144" t="s">
        <v>76</v>
      </c>
      <c r="K144" t="n">
        <v>74.67</v>
      </c>
      <c r="L144" t="s">
        <v>77</v>
      </c>
      <c r="M144" t="s"/>
      <c r="N144" t="s">
        <v>100</v>
      </c>
      <c r="O144" t="s">
        <v>79</v>
      </c>
      <c r="P144" t="s">
        <v>297</v>
      </c>
      <c r="Q144" t="s"/>
      <c r="R144" t="s">
        <v>80</v>
      </c>
      <c r="S144" t="s">
        <v>306</v>
      </c>
      <c r="T144" t="s">
        <v>82</v>
      </c>
      <c r="U144" t="s"/>
      <c r="V144" t="s">
        <v>83</v>
      </c>
      <c r="W144" t="s">
        <v>124</v>
      </c>
      <c r="X144" t="s"/>
      <c r="Y144" t="s">
        <v>85</v>
      </c>
      <c r="Z144">
        <f>HYPERLINK("https://hotelmonitor-cachepage.eclerx.com/savepage/tk_1543382676257541_sr_2058.html","info")</f>
        <v/>
      </c>
      <c r="AA144" t="n">
        <v>116155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95</v>
      </c>
      <c r="AL144" t="s"/>
      <c r="AM144" t="s"/>
      <c r="AN144" t="s"/>
      <c r="AO144" t="s"/>
      <c r="AP144" t="n">
        <v>22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2329387</v>
      </c>
      <c r="AZ144" t="s">
        <v>298</v>
      </c>
      <c r="BA144" t="s"/>
      <c r="BB144" t="n">
        <v>1310435</v>
      </c>
      <c r="BC144" t="n">
        <v>23.3265</v>
      </c>
      <c r="BD144" t="n">
        <v>42.7075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297</v>
      </c>
      <c r="F145" t="n">
        <v>2027346</v>
      </c>
      <c r="G145" t="s">
        <v>74</v>
      </c>
      <c r="H145" t="s">
        <v>75</v>
      </c>
      <c r="I145" t="s"/>
      <c r="J145" t="s">
        <v>76</v>
      </c>
      <c r="K145" t="n">
        <v>76.67</v>
      </c>
      <c r="L145" t="s">
        <v>77</v>
      </c>
      <c r="M145" t="s"/>
      <c r="N145" t="s">
        <v>153</v>
      </c>
      <c r="O145" t="s">
        <v>79</v>
      </c>
      <c r="P145" t="s">
        <v>297</v>
      </c>
      <c r="Q145" t="s"/>
      <c r="R145" t="s">
        <v>80</v>
      </c>
      <c r="S145" t="s">
        <v>186</v>
      </c>
      <c r="T145" t="s">
        <v>82</v>
      </c>
      <c r="U145" t="s"/>
      <c r="V145" t="s">
        <v>83</v>
      </c>
      <c r="W145" t="s">
        <v>118</v>
      </c>
      <c r="X145" t="s"/>
      <c r="Y145" t="s">
        <v>85</v>
      </c>
      <c r="Z145">
        <f>HYPERLINK("https://hotelmonitor-cachepage.eclerx.com/savepage/tk_1543382676257541_sr_2058.html","info")</f>
        <v/>
      </c>
      <c r="AA145" t="n">
        <v>116155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95</v>
      </c>
      <c r="AL145" t="s"/>
      <c r="AM145" t="s"/>
      <c r="AN145" t="s"/>
      <c r="AO145" t="s"/>
      <c r="AP145" t="n">
        <v>22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2329387</v>
      </c>
      <c r="AZ145" t="s">
        <v>298</v>
      </c>
      <c r="BA145" t="s"/>
      <c r="BB145" t="n">
        <v>1310435</v>
      </c>
      <c r="BC145" t="n">
        <v>23.3265</v>
      </c>
      <c r="BD145" t="n">
        <v>42.7075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297</v>
      </c>
      <c r="F146" t="n">
        <v>2027346</v>
      </c>
      <c r="G146" t="s">
        <v>74</v>
      </c>
      <c r="H146" t="s">
        <v>75</v>
      </c>
      <c r="I146" t="s"/>
      <c r="J146" t="s">
        <v>76</v>
      </c>
      <c r="K146" t="n">
        <v>83.67</v>
      </c>
      <c r="L146" t="s">
        <v>77</v>
      </c>
      <c r="M146" t="s"/>
      <c r="N146" t="s">
        <v>153</v>
      </c>
      <c r="O146" t="s">
        <v>79</v>
      </c>
      <c r="P146" t="s">
        <v>297</v>
      </c>
      <c r="Q146" t="s"/>
      <c r="R146" t="s">
        <v>80</v>
      </c>
      <c r="S146" t="s">
        <v>307</v>
      </c>
      <c r="T146" t="s">
        <v>82</v>
      </c>
      <c r="U146" t="s"/>
      <c r="V146" t="s">
        <v>83</v>
      </c>
      <c r="W146" t="s">
        <v>124</v>
      </c>
      <c r="X146" t="s"/>
      <c r="Y146" t="s">
        <v>85</v>
      </c>
      <c r="Z146">
        <f>HYPERLINK("https://hotelmonitor-cachepage.eclerx.com/savepage/tk_1543382676257541_sr_2058.html","info")</f>
        <v/>
      </c>
      <c r="AA146" t="n">
        <v>116155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95</v>
      </c>
      <c r="AL146" t="s"/>
      <c r="AM146" t="s"/>
      <c r="AN146" t="s"/>
      <c r="AO146" t="s"/>
      <c r="AP146" t="n">
        <v>22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2329387</v>
      </c>
      <c r="AZ146" t="s">
        <v>298</v>
      </c>
      <c r="BA146" t="s"/>
      <c r="BB146" t="n">
        <v>1310435</v>
      </c>
      <c r="BC146" t="n">
        <v>23.3265</v>
      </c>
      <c r="BD146" t="n">
        <v>42.7075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297</v>
      </c>
      <c r="F147" t="n">
        <v>2027346</v>
      </c>
      <c r="G147" t="s">
        <v>74</v>
      </c>
      <c r="H147" t="s">
        <v>75</v>
      </c>
      <c r="I147" t="s"/>
      <c r="J147" t="s">
        <v>76</v>
      </c>
      <c r="K147" t="n">
        <v>94.33</v>
      </c>
      <c r="L147" t="s">
        <v>77</v>
      </c>
      <c r="M147" t="s"/>
      <c r="N147" t="s">
        <v>153</v>
      </c>
      <c r="O147" t="s">
        <v>79</v>
      </c>
      <c r="P147" t="s">
        <v>297</v>
      </c>
      <c r="Q147" t="s"/>
      <c r="R147" t="s">
        <v>80</v>
      </c>
      <c r="S147" t="s">
        <v>308</v>
      </c>
      <c r="T147" t="s">
        <v>82</v>
      </c>
      <c r="U147" t="s"/>
      <c r="V147" t="s">
        <v>83</v>
      </c>
      <c r="W147" t="s">
        <v>124</v>
      </c>
      <c r="X147" t="s"/>
      <c r="Y147" t="s">
        <v>85</v>
      </c>
      <c r="Z147">
        <f>HYPERLINK("https://hotelmonitor-cachepage.eclerx.com/savepage/tk_1543382676257541_sr_2058.html","info")</f>
        <v/>
      </c>
      <c r="AA147" t="n">
        <v>116155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95</v>
      </c>
      <c r="AL147" t="s"/>
      <c r="AM147" t="s"/>
      <c r="AN147" t="s"/>
      <c r="AO147" t="s"/>
      <c r="AP147" t="n">
        <v>22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2329387</v>
      </c>
      <c r="AZ147" t="s">
        <v>298</v>
      </c>
      <c r="BA147" t="s"/>
      <c r="BB147" t="n">
        <v>1310435</v>
      </c>
      <c r="BC147" t="n">
        <v>23.3265</v>
      </c>
      <c r="BD147" t="n">
        <v>42.7075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309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41.33</v>
      </c>
      <c r="L148" t="s">
        <v>77</v>
      </c>
      <c r="M148" t="s"/>
      <c r="N148" t="s">
        <v>310</v>
      </c>
      <c r="O148" t="s">
        <v>79</v>
      </c>
      <c r="P148" t="s">
        <v>309</v>
      </c>
      <c r="Q148" t="s"/>
      <c r="R148" t="s">
        <v>107</v>
      </c>
      <c r="S148" t="s">
        <v>117</v>
      </c>
      <c r="T148" t="s">
        <v>82</v>
      </c>
      <c r="U148" t="s"/>
      <c r="V148" t="s">
        <v>83</v>
      </c>
      <c r="W148" t="s">
        <v>138</v>
      </c>
      <c r="X148" t="s"/>
      <c r="Y148" t="s">
        <v>85</v>
      </c>
      <c r="Z148">
        <f>HYPERLINK("https://hotelmonitor-cachepage.eclerx.com/savepage/tk_15433829378369431_sr_2058.html","info")</f>
        <v/>
      </c>
      <c r="AA148" t="n">
        <v>-6796957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95</v>
      </c>
      <c r="AL148" t="s"/>
      <c r="AM148" t="s"/>
      <c r="AN148" t="s"/>
      <c r="AO148" t="s"/>
      <c r="AP148" t="n">
        <v>72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6796957</v>
      </c>
      <c r="AZ148" t="s">
        <v>311</v>
      </c>
      <c r="BA148" t="s"/>
      <c r="BB148" t="n">
        <v>6664472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309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44.67</v>
      </c>
      <c r="L149" t="s">
        <v>77</v>
      </c>
      <c r="M149" t="s"/>
      <c r="N149" t="s">
        <v>310</v>
      </c>
      <c r="O149" t="s">
        <v>79</v>
      </c>
      <c r="P149" t="s">
        <v>309</v>
      </c>
      <c r="Q149" t="s"/>
      <c r="R149" t="s">
        <v>107</v>
      </c>
      <c r="S149" t="s">
        <v>312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HYPERLINK("https://hotelmonitor-cachepage.eclerx.com/savepage/tk_15433829378369431_sr_2058.html","info")</f>
        <v/>
      </c>
      <c r="AA149" t="n">
        <v>-6796957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95</v>
      </c>
      <c r="AL149" t="s"/>
      <c r="AM149" t="s"/>
      <c r="AN149" t="s"/>
      <c r="AO149" t="s"/>
      <c r="AP149" t="n">
        <v>72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6796957</v>
      </c>
      <c r="AZ149" t="s">
        <v>311</v>
      </c>
      <c r="BA149" t="s"/>
      <c r="BB149" t="n">
        <v>6664472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309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45.67</v>
      </c>
      <c r="L150" t="s">
        <v>77</v>
      </c>
      <c r="M150" t="s"/>
      <c r="N150" t="s">
        <v>310</v>
      </c>
      <c r="O150" t="s">
        <v>79</v>
      </c>
      <c r="P150" t="s">
        <v>309</v>
      </c>
      <c r="Q150" t="s"/>
      <c r="R150" t="s">
        <v>107</v>
      </c>
      <c r="S150" t="s">
        <v>161</v>
      </c>
      <c r="T150" t="s">
        <v>82</v>
      </c>
      <c r="U150" t="s"/>
      <c r="V150" t="s">
        <v>83</v>
      </c>
      <c r="W150" t="s">
        <v>138</v>
      </c>
      <c r="X150" t="s"/>
      <c r="Y150" t="s">
        <v>85</v>
      </c>
      <c r="Z150">
        <f>HYPERLINK("https://hotelmonitor-cachepage.eclerx.com/savepage/tk_15433829378369431_sr_2058.html","info")</f>
        <v/>
      </c>
      <c r="AA150" t="n">
        <v>-6796957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95</v>
      </c>
      <c r="AL150" t="s"/>
      <c r="AM150" t="s"/>
      <c r="AN150" t="s"/>
      <c r="AO150" t="s"/>
      <c r="AP150" t="n">
        <v>72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6796957</v>
      </c>
      <c r="AZ150" t="s">
        <v>311</v>
      </c>
      <c r="BA150" t="s"/>
      <c r="BB150" t="n">
        <v>6664472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309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49.33</v>
      </c>
      <c r="L151" t="s">
        <v>77</v>
      </c>
      <c r="M151" t="s"/>
      <c r="N151" t="s">
        <v>310</v>
      </c>
      <c r="O151" t="s">
        <v>79</v>
      </c>
      <c r="P151" t="s">
        <v>309</v>
      </c>
      <c r="Q151" t="s"/>
      <c r="R151" t="s">
        <v>107</v>
      </c>
      <c r="S151" t="s">
        <v>223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HYPERLINK("https://hotelmonitor-cachepage.eclerx.com/savepage/tk_15433829378369431_sr_2058.html","info")</f>
        <v/>
      </c>
      <c r="AA151" t="n">
        <v>-6796957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95</v>
      </c>
      <c r="AL151" t="s"/>
      <c r="AM151" t="s"/>
      <c r="AN151" t="s"/>
      <c r="AO151" t="s"/>
      <c r="AP151" t="n">
        <v>72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6796957</v>
      </c>
      <c r="AZ151" t="s">
        <v>311</v>
      </c>
      <c r="BA151" t="s"/>
      <c r="BB151" t="n">
        <v>6664472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309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55</v>
      </c>
      <c r="L152" t="s">
        <v>77</v>
      </c>
      <c r="M152" t="s"/>
      <c r="N152" t="s">
        <v>313</v>
      </c>
      <c r="O152" t="s">
        <v>79</v>
      </c>
      <c r="P152" t="s">
        <v>309</v>
      </c>
      <c r="Q152" t="s"/>
      <c r="R152" t="s">
        <v>107</v>
      </c>
      <c r="S152" t="s">
        <v>227</v>
      </c>
      <c r="T152" t="s">
        <v>82</v>
      </c>
      <c r="U152" t="s"/>
      <c r="V152" t="s">
        <v>83</v>
      </c>
      <c r="W152" t="s">
        <v>138</v>
      </c>
      <c r="X152" t="s"/>
      <c r="Y152" t="s">
        <v>85</v>
      </c>
      <c r="Z152">
        <f>HYPERLINK("https://hotelmonitor-cachepage.eclerx.com/savepage/tk_15433829378369431_sr_2058.html","info")</f>
        <v/>
      </c>
      <c r="AA152" t="n">
        <v>-6796957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95</v>
      </c>
      <c r="AL152" t="s"/>
      <c r="AM152" t="s"/>
      <c r="AN152" t="s"/>
      <c r="AO152" t="s"/>
      <c r="AP152" t="n">
        <v>72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6796957</v>
      </c>
      <c r="AZ152" t="s">
        <v>311</v>
      </c>
      <c r="BA152" t="s"/>
      <c r="BB152" t="n">
        <v>6664472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309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60</v>
      </c>
      <c r="L153" t="s">
        <v>77</v>
      </c>
      <c r="M153" t="s"/>
      <c r="N153" t="s">
        <v>313</v>
      </c>
      <c r="O153" t="s">
        <v>79</v>
      </c>
      <c r="P153" t="s">
        <v>309</v>
      </c>
      <c r="Q153" t="s"/>
      <c r="R153" t="s">
        <v>107</v>
      </c>
      <c r="S153" t="s">
        <v>314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HYPERLINK("https://hotelmonitor-cachepage.eclerx.com/savepage/tk_15433829378369431_sr_2058.html","info")</f>
        <v/>
      </c>
      <c r="AA153" t="n">
        <v>-6796957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95</v>
      </c>
      <c r="AL153" t="s"/>
      <c r="AM153" t="s"/>
      <c r="AN153" t="s"/>
      <c r="AO153" t="s"/>
      <c r="AP153" t="n">
        <v>72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6796957</v>
      </c>
      <c r="AZ153" t="s">
        <v>311</v>
      </c>
      <c r="BA153" t="s"/>
      <c r="BB153" t="n">
        <v>6664472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309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61</v>
      </c>
      <c r="L154" t="s">
        <v>77</v>
      </c>
      <c r="M154" t="s"/>
      <c r="N154" t="s">
        <v>313</v>
      </c>
      <c r="O154" t="s">
        <v>79</v>
      </c>
      <c r="P154" t="s">
        <v>309</v>
      </c>
      <c r="Q154" t="s"/>
      <c r="R154" t="s">
        <v>107</v>
      </c>
      <c r="S154" t="s">
        <v>315</v>
      </c>
      <c r="T154" t="s">
        <v>82</v>
      </c>
      <c r="U154" t="s"/>
      <c r="V154" t="s">
        <v>83</v>
      </c>
      <c r="W154" t="s">
        <v>138</v>
      </c>
      <c r="X154" t="s"/>
      <c r="Y154" t="s">
        <v>85</v>
      </c>
      <c r="Z154">
        <f>HYPERLINK("https://hotelmonitor-cachepage.eclerx.com/savepage/tk_15433829378369431_sr_2058.html","info")</f>
        <v/>
      </c>
      <c r="AA154" t="n">
        <v>-6796957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95</v>
      </c>
      <c r="AL154" t="s"/>
      <c r="AM154" t="s"/>
      <c r="AN154" t="s"/>
      <c r="AO154" t="s"/>
      <c r="AP154" t="n">
        <v>72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6796957</v>
      </c>
      <c r="AZ154" t="s">
        <v>311</v>
      </c>
      <c r="BA154" t="s"/>
      <c r="BB154" t="n">
        <v>6664472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309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65</v>
      </c>
      <c r="L155" t="s">
        <v>77</v>
      </c>
      <c r="M155" t="s"/>
      <c r="N155" t="s">
        <v>316</v>
      </c>
      <c r="O155" t="s">
        <v>79</v>
      </c>
      <c r="P155" t="s">
        <v>309</v>
      </c>
      <c r="Q155" t="s"/>
      <c r="R155" t="s">
        <v>107</v>
      </c>
      <c r="S155" t="s">
        <v>317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HYPERLINK("https://hotelmonitor-cachepage.eclerx.com/savepage/tk_15433829378369431_sr_2058.html","info")</f>
        <v/>
      </c>
      <c r="AA155" t="n">
        <v>-6796957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95</v>
      </c>
      <c r="AL155" t="s"/>
      <c r="AM155" t="s"/>
      <c r="AN155" t="s"/>
      <c r="AO155" t="s"/>
      <c r="AP155" t="n">
        <v>72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6796957</v>
      </c>
      <c r="AZ155" t="s">
        <v>311</v>
      </c>
      <c r="BA155" t="s"/>
      <c r="BB155" t="n">
        <v>6664472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309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66.33</v>
      </c>
      <c r="L156" t="s">
        <v>77</v>
      </c>
      <c r="M156" t="s"/>
      <c r="N156" t="s">
        <v>313</v>
      </c>
      <c r="O156" t="s">
        <v>79</v>
      </c>
      <c r="P156" t="s">
        <v>309</v>
      </c>
      <c r="Q156" t="s"/>
      <c r="R156" t="s">
        <v>107</v>
      </c>
      <c r="S156" t="s">
        <v>128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HYPERLINK("https://hotelmonitor-cachepage.eclerx.com/savepage/tk_15433829378369431_sr_2058.html","info")</f>
        <v/>
      </c>
      <c r="AA156" t="n">
        <v>-6796957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95</v>
      </c>
      <c r="AL156" t="s"/>
      <c r="AM156" t="s"/>
      <c r="AN156" t="s"/>
      <c r="AO156" t="s"/>
      <c r="AP156" t="n">
        <v>72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6796957</v>
      </c>
      <c r="AZ156" t="s">
        <v>311</v>
      </c>
      <c r="BA156" t="s"/>
      <c r="BB156" t="n">
        <v>6664472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309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72.33</v>
      </c>
      <c r="L157" t="s">
        <v>77</v>
      </c>
      <c r="M157" t="s"/>
      <c r="N157" t="s">
        <v>316</v>
      </c>
      <c r="O157" t="s">
        <v>79</v>
      </c>
      <c r="P157" t="s">
        <v>309</v>
      </c>
      <c r="Q157" t="s"/>
      <c r="R157" t="s">
        <v>107</v>
      </c>
      <c r="S157" t="s">
        <v>318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HYPERLINK("https://hotelmonitor-cachepage.eclerx.com/savepage/tk_15433829378369431_sr_2058.html","info")</f>
        <v/>
      </c>
      <c r="AA157" t="n">
        <v>-6796957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95</v>
      </c>
      <c r="AL157" t="s"/>
      <c r="AM157" t="s"/>
      <c r="AN157" t="s"/>
      <c r="AO157" t="s"/>
      <c r="AP157" t="n">
        <v>72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6796957</v>
      </c>
      <c r="AZ157" t="s">
        <v>311</v>
      </c>
      <c r="BA157" t="s"/>
      <c r="BB157" t="n">
        <v>6664472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309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91</v>
      </c>
      <c r="L158" t="s">
        <v>77</v>
      </c>
      <c r="M158" t="s"/>
      <c r="N158" t="s">
        <v>319</v>
      </c>
      <c r="O158" t="s">
        <v>79</v>
      </c>
      <c r="P158" t="s">
        <v>309</v>
      </c>
      <c r="Q158" t="s"/>
      <c r="R158" t="s">
        <v>107</v>
      </c>
      <c r="S158" t="s">
        <v>320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HYPERLINK("https://hotelmonitor-cachepage.eclerx.com/savepage/tk_15433829378369431_sr_2058.html","info")</f>
        <v/>
      </c>
      <c r="AA158" t="n">
        <v>-6796957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95</v>
      </c>
      <c r="AL158" t="s"/>
      <c r="AM158" t="s"/>
      <c r="AN158" t="s"/>
      <c r="AO158" t="s"/>
      <c r="AP158" t="n">
        <v>72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6796957</v>
      </c>
      <c r="AZ158" t="s">
        <v>311</v>
      </c>
      <c r="BA158" t="s"/>
      <c r="BB158" t="n">
        <v>6664472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309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101</v>
      </c>
      <c r="L159" t="s">
        <v>77</v>
      </c>
      <c r="M159" t="s"/>
      <c r="N159" t="s">
        <v>319</v>
      </c>
      <c r="O159" t="s">
        <v>79</v>
      </c>
      <c r="P159" t="s">
        <v>309</v>
      </c>
      <c r="Q159" t="s"/>
      <c r="R159" t="s">
        <v>107</v>
      </c>
      <c r="S159" t="s">
        <v>321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HYPERLINK("https://hotelmonitor-cachepage.eclerx.com/savepage/tk_15433829378369431_sr_2058.html","info")</f>
        <v/>
      </c>
      <c r="AA159" t="n">
        <v>-6796957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95</v>
      </c>
      <c r="AL159" t="s"/>
      <c r="AM159" t="s"/>
      <c r="AN159" t="s"/>
      <c r="AO159" t="s"/>
      <c r="AP159" t="n">
        <v>72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6796957</v>
      </c>
      <c r="AZ159" t="s">
        <v>311</v>
      </c>
      <c r="BA159" t="s"/>
      <c r="BB159" t="n">
        <v>6664472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322</v>
      </c>
      <c r="F160" t="n">
        <v>3576217</v>
      </c>
      <c r="G160" t="s">
        <v>74</v>
      </c>
      <c r="H160" t="s">
        <v>75</v>
      </c>
      <c r="I160" t="s"/>
      <c r="J160" t="s">
        <v>76</v>
      </c>
      <c r="K160" t="n">
        <v>21.67</v>
      </c>
      <c r="L160" t="s">
        <v>77</v>
      </c>
      <c r="M160" t="s"/>
      <c r="N160" t="s">
        <v>323</v>
      </c>
      <c r="O160" t="s">
        <v>79</v>
      </c>
      <c r="P160" t="s">
        <v>324</v>
      </c>
      <c r="Q160" t="s"/>
      <c r="R160" t="s">
        <v>80</v>
      </c>
      <c r="S160" t="s">
        <v>325</v>
      </c>
      <c r="T160" t="s">
        <v>82</v>
      </c>
      <c r="U160" t="s"/>
      <c r="V160" t="s">
        <v>83</v>
      </c>
      <c r="W160" t="s">
        <v>138</v>
      </c>
      <c r="X160" t="s"/>
      <c r="Y160" t="s">
        <v>85</v>
      </c>
      <c r="Z160">
        <f>HYPERLINK("https://hotelmonitor-cachepage.eclerx.com/savepage/tk_15433828403065903_sr_2058.html","info")</f>
        <v/>
      </c>
      <c r="AA160" t="n">
        <v>221556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/>
      <c r="AO160" t="s"/>
      <c r="AP160" t="n">
        <v>54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4461539</v>
      </c>
      <c r="AZ160" t="s">
        <v>326</v>
      </c>
      <c r="BA160" t="s"/>
      <c r="BB160" t="n">
        <v>2192964</v>
      </c>
      <c r="BC160" t="n">
        <v>23.3982</v>
      </c>
      <c r="BD160" t="n">
        <v>42.6096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322</v>
      </c>
      <c r="F161" t="n">
        <v>3576217</v>
      </c>
      <c r="G161" t="s">
        <v>74</v>
      </c>
      <c r="H161" t="s">
        <v>75</v>
      </c>
      <c r="I161" t="s"/>
      <c r="J161" t="s">
        <v>76</v>
      </c>
      <c r="K161" t="n">
        <v>21.67</v>
      </c>
      <c r="L161" t="s">
        <v>77</v>
      </c>
      <c r="M161" t="s"/>
      <c r="N161" t="s">
        <v>327</v>
      </c>
      <c r="O161" t="s">
        <v>79</v>
      </c>
      <c r="P161" t="s">
        <v>324</v>
      </c>
      <c r="Q161" t="s"/>
      <c r="R161" t="s">
        <v>80</v>
      </c>
      <c r="S161" t="s">
        <v>325</v>
      </c>
      <c r="T161" t="s">
        <v>82</v>
      </c>
      <c r="U161" t="s"/>
      <c r="V161" t="s">
        <v>83</v>
      </c>
      <c r="W161" t="s">
        <v>138</v>
      </c>
      <c r="X161" t="s"/>
      <c r="Y161" t="s">
        <v>85</v>
      </c>
      <c r="Z161">
        <f>HYPERLINK("https://hotelmonitor-cachepage.eclerx.com/savepage/tk_15433828403065903_sr_2058.html","info")</f>
        <v/>
      </c>
      <c r="AA161" t="n">
        <v>221556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/>
      <c r="AO161" t="s"/>
      <c r="AP161" t="n">
        <v>54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4461539</v>
      </c>
      <c r="AZ161" t="s">
        <v>326</v>
      </c>
      <c r="BA161" t="s"/>
      <c r="BB161" t="n">
        <v>2192964</v>
      </c>
      <c r="BC161" t="n">
        <v>23.3982</v>
      </c>
      <c r="BD161" t="n">
        <v>42.6096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322</v>
      </c>
      <c r="F162" t="n">
        <v>3576217</v>
      </c>
      <c r="G162" t="s">
        <v>74</v>
      </c>
      <c r="H162" t="s">
        <v>75</v>
      </c>
      <c r="I162" t="s"/>
      <c r="J162" t="s">
        <v>76</v>
      </c>
      <c r="K162" t="n">
        <v>25.33</v>
      </c>
      <c r="L162" t="s">
        <v>77</v>
      </c>
      <c r="M162" t="s"/>
      <c r="N162" t="s">
        <v>323</v>
      </c>
      <c r="O162" t="s">
        <v>79</v>
      </c>
      <c r="P162" t="s">
        <v>324</v>
      </c>
      <c r="Q162" t="s"/>
      <c r="R162" t="s">
        <v>80</v>
      </c>
      <c r="S162" t="s">
        <v>274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HYPERLINK("https://hotelmonitor-cachepage.eclerx.com/savepage/tk_15433828403065903_sr_2058.html","info")</f>
        <v/>
      </c>
      <c r="AA162" t="n">
        <v>221556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/>
      <c r="AO162" t="s"/>
      <c r="AP162" t="n">
        <v>54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4461539</v>
      </c>
      <c r="AZ162" t="s">
        <v>326</v>
      </c>
      <c r="BA162" t="s"/>
      <c r="BB162" t="n">
        <v>2192964</v>
      </c>
      <c r="BC162" t="n">
        <v>23.3982</v>
      </c>
      <c r="BD162" t="n">
        <v>42.6096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322</v>
      </c>
      <c r="F163" t="n">
        <v>3576217</v>
      </c>
      <c r="G163" t="s">
        <v>74</v>
      </c>
      <c r="H163" t="s">
        <v>75</v>
      </c>
      <c r="I163" t="s"/>
      <c r="J163" t="s">
        <v>76</v>
      </c>
      <c r="K163" t="n">
        <v>25.33</v>
      </c>
      <c r="L163" t="s">
        <v>77</v>
      </c>
      <c r="M163" t="s"/>
      <c r="N163" t="s">
        <v>327</v>
      </c>
      <c r="O163" t="s">
        <v>79</v>
      </c>
      <c r="P163" t="s">
        <v>324</v>
      </c>
      <c r="Q163" t="s"/>
      <c r="R163" t="s">
        <v>80</v>
      </c>
      <c r="S163" t="s">
        <v>274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HYPERLINK("https://hotelmonitor-cachepage.eclerx.com/savepage/tk_15433828403065903_sr_2058.html","info")</f>
        <v/>
      </c>
      <c r="AA163" t="n">
        <v>221556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/>
      <c r="AO163" t="s"/>
      <c r="AP163" t="n">
        <v>54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4461539</v>
      </c>
      <c r="AZ163" t="s">
        <v>326</v>
      </c>
      <c r="BA163" t="s"/>
      <c r="BB163" t="n">
        <v>2192964</v>
      </c>
      <c r="BC163" t="n">
        <v>23.3982</v>
      </c>
      <c r="BD163" t="n">
        <v>42.6096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322</v>
      </c>
      <c r="F164" t="n">
        <v>3576217</v>
      </c>
      <c r="G164" t="s">
        <v>74</v>
      </c>
      <c r="H164" t="s">
        <v>75</v>
      </c>
      <c r="I164" t="s"/>
      <c r="J164" t="s">
        <v>76</v>
      </c>
      <c r="K164" t="n">
        <v>30.67</v>
      </c>
      <c r="L164" t="s">
        <v>77</v>
      </c>
      <c r="M164" t="s"/>
      <c r="N164" t="s">
        <v>328</v>
      </c>
      <c r="O164" t="s">
        <v>79</v>
      </c>
      <c r="P164" t="s">
        <v>324</v>
      </c>
      <c r="Q164" t="s"/>
      <c r="R164" t="s">
        <v>80</v>
      </c>
      <c r="S164" t="s">
        <v>329</v>
      </c>
      <c r="T164" t="s">
        <v>82</v>
      </c>
      <c r="U164" t="s"/>
      <c r="V164" t="s">
        <v>83</v>
      </c>
      <c r="W164" t="s">
        <v>138</v>
      </c>
      <c r="X164" t="s"/>
      <c r="Y164" t="s">
        <v>85</v>
      </c>
      <c r="Z164">
        <f>HYPERLINK("https://hotelmonitor-cachepage.eclerx.com/savepage/tk_15433828403065903_sr_2058.html","info")</f>
        <v/>
      </c>
      <c r="AA164" t="n">
        <v>221556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/>
      <c r="AO164" t="s"/>
      <c r="AP164" t="n">
        <v>54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4461539</v>
      </c>
      <c r="AZ164" t="s">
        <v>326</v>
      </c>
      <c r="BA164" t="s"/>
      <c r="BB164" t="n">
        <v>2192964</v>
      </c>
      <c r="BC164" t="n">
        <v>23.3982</v>
      </c>
      <c r="BD164" t="n">
        <v>42.6096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322</v>
      </c>
      <c r="F165" t="n">
        <v>3576217</v>
      </c>
      <c r="G165" t="s">
        <v>74</v>
      </c>
      <c r="H165" t="s">
        <v>75</v>
      </c>
      <c r="I165" t="s"/>
      <c r="J165" t="s">
        <v>76</v>
      </c>
      <c r="K165" t="n">
        <v>36</v>
      </c>
      <c r="L165" t="s">
        <v>77</v>
      </c>
      <c r="M165" t="s"/>
      <c r="N165" t="s">
        <v>328</v>
      </c>
      <c r="O165" t="s">
        <v>79</v>
      </c>
      <c r="P165" t="s">
        <v>324</v>
      </c>
      <c r="Q165" t="s"/>
      <c r="R165" t="s">
        <v>80</v>
      </c>
      <c r="S165" t="s">
        <v>330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HYPERLINK("https://hotelmonitor-cachepage.eclerx.com/savepage/tk_15433828403065903_sr_2058.html","info")</f>
        <v/>
      </c>
      <c r="AA165" t="n">
        <v>221556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/>
      <c r="AO165" t="s"/>
      <c r="AP165" t="n">
        <v>54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4461539</v>
      </c>
      <c r="AZ165" t="s">
        <v>326</v>
      </c>
      <c r="BA165" t="s"/>
      <c r="BB165" t="n">
        <v>2192964</v>
      </c>
      <c r="BC165" t="n">
        <v>23.3982</v>
      </c>
      <c r="BD165" t="n">
        <v>42.6096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331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18.33</v>
      </c>
      <c r="L166" t="s">
        <v>77</v>
      </c>
      <c r="M166" t="s"/>
      <c r="N166" t="s">
        <v>332</v>
      </c>
      <c r="O166" t="s">
        <v>79</v>
      </c>
      <c r="P166" t="s">
        <v>331</v>
      </c>
      <c r="Q166" t="s"/>
      <c r="R166" t="s">
        <v>263</v>
      </c>
      <c r="S166" t="s">
        <v>333</v>
      </c>
      <c r="T166" t="s">
        <v>82</v>
      </c>
      <c r="U166" t="s"/>
      <c r="V166" t="s">
        <v>83</v>
      </c>
      <c r="W166" t="s">
        <v>138</v>
      </c>
      <c r="X166" t="s"/>
      <c r="Y166" t="s">
        <v>85</v>
      </c>
      <c r="Z166">
        <f>HYPERLINK("https://hotelmonitor-cachepage.eclerx.com/savepage/tk_15433829520595345_sr_2058.html","info")</f>
        <v/>
      </c>
      <c r="AA166" t="n">
        <v>-2992961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95</v>
      </c>
      <c r="AL166" t="s"/>
      <c r="AM166" t="s"/>
      <c r="AN166" t="s"/>
      <c r="AO166" t="s"/>
      <c r="AP166" t="n">
        <v>75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2992961</v>
      </c>
      <c r="AZ166" t="s">
        <v>334</v>
      </c>
      <c r="BA166" t="s"/>
      <c r="BB166" t="n">
        <v>2739595</v>
      </c>
      <c r="BC166" t="n">
        <v>23.3284</v>
      </c>
      <c r="BD166" t="n">
        <v>42.7037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331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19.33</v>
      </c>
      <c r="L167" t="s">
        <v>77</v>
      </c>
      <c r="M167" t="s"/>
      <c r="N167" t="s">
        <v>262</v>
      </c>
      <c r="O167" t="s">
        <v>79</v>
      </c>
      <c r="P167" t="s">
        <v>331</v>
      </c>
      <c r="Q167" t="s"/>
      <c r="R167" t="s">
        <v>263</v>
      </c>
      <c r="S167" t="s">
        <v>271</v>
      </c>
      <c r="T167" t="s">
        <v>82</v>
      </c>
      <c r="U167" t="s"/>
      <c r="V167" t="s">
        <v>83</v>
      </c>
      <c r="W167" t="s">
        <v>138</v>
      </c>
      <c r="X167" t="s"/>
      <c r="Y167" t="s">
        <v>85</v>
      </c>
      <c r="Z167">
        <f>HYPERLINK("https://hotelmonitor-cachepage.eclerx.com/savepage/tk_15433829520595345_sr_2058.html","info")</f>
        <v/>
      </c>
      <c r="AA167" t="n">
        <v>-2992961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95</v>
      </c>
      <c r="AL167" t="s"/>
      <c r="AM167" t="s"/>
      <c r="AN167" t="s"/>
      <c r="AO167" t="s"/>
      <c r="AP167" t="n">
        <v>75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2992961</v>
      </c>
      <c r="AZ167" t="s">
        <v>334</v>
      </c>
      <c r="BA167" t="s"/>
      <c r="BB167" t="n">
        <v>2739595</v>
      </c>
      <c r="BC167" t="n">
        <v>23.3284</v>
      </c>
      <c r="BD167" t="n">
        <v>42.7037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331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21.67</v>
      </c>
      <c r="L168" t="s">
        <v>77</v>
      </c>
      <c r="M168" t="s"/>
      <c r="N168" t="s">
        <v>335</v>
      </c>
      <c r="O168" t="s">
        <v>79</v>
      </c>
      <c r="P168" t="s">
        <v>331</v>
      </c>
      <c r="Q168" t="s"/>
      <c r="R168" t="s">
        <v>263</v>
      </c>
      <c r="S168" t="s">
        <v>325</v>
      </c>
      <c r="T168" t="s">
        <v>82</v>
      </c>
      <c r="U168" t="s"/>
      <c r="V168" t="s">
        <v>83</v>
      </c>
      <c r="W168" t="s">
        <v>138</v>
      </c>
      <c r="X168" t="s"/>
      <c r="Y168" t="s">
        <v>85</v>
      </c>
      <c r="Z168">
        <f>HYPERLINK("https://hotelmonitor-cachepage.eclerx.com/savepage/tk_15433829520595345_sr_2058.html","info")</f>
        <v/>
      </c>
      <c r="AA168" t="n">
        <v>-2992961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95</v>
      </c>
      <c r="AL168" t="s"/>
      <c r="AM168" t="s"/>
      <c r="AN168" t="s"/>
      <c r="AO168" t="s"/>
      <c r="AP168" t="n">
        <v>75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2992961</v>
      </c>
      <c r="AZ168" t="s">
        <v>334</v>
      </c>
      <c r="BA168" t="s"/>
      <c r="BB168" t="n">
        <v>2739595</v>
      </c>
      <c r="BC168" t="n">
        <v>23.3284</v>
      </c>
      <c r="BD168" t="n">
        <v>42.7037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336</v>
      </c>
      <c r="F169" t="n">
        <v>2027321</v>
      </c>
      <c r="G169" t="s">
        <v>74</v>
      </c>
      <c r="H169" t="s">
        <v>75</v>
      </c>
      <c r="I169" t="s"/>
      <c r="J169" t="s">
        <v>76</v>
      </c>
      <c r="K169" t="n">
        <v>64.33</v>
      </c>
      <c r="L169" t="s">
        <v>77</v>
      </c>
      <c r="M169" t="s"/>
      <c r="N169" t="s">
        <v>97</v>
      </c>
      <c r="O169" t="s">
        <v>79</v>
      </c>
      <c r="P169" t="s">
        <v>336</v>
      </c>
      <c r="Q169" t="s"/>
      <c r="R169" t="s">
        <v>107</v>
      </c>
      <c r="S169" t="s">
        <v>337</v>
      </c>
      <c r="T169" t="s">
        <v>82</v>
      </c>
      <c r="U169" t="s"/>
      <c r="V169" t="s">
        <v>83</v>
      </c>
      <c r="W169" t="s">
        <v>138</v>
      </c>
      <c r="X169" t="s"/>
      <c r="Y169" t="s">
        <v>85</v>
      </c>
      <c r="Z169">
        <f>HYPERLINK("https://hotelmonitor-cachepage.eclerx.com/savepage/tk_15433827122332277_sr_2058.html","info")</f>
        <v/>
      </c>
      <c r="AA169" t="n">
        <v>18356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/>
      <c r="AO169" t="s"/>
      <c r="AP169" t="n">
        <v>29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2329482</v>
      </c>
      <c r="AZ169" t="s">
        <v>338</v>
      </c>
      <c r="BA169" t="s"/>
      <c r="BB169" t="n">
        <v>112067</v>
      </c>
      <c r="BC169" t="n">
        <v>23.34</v>
      </c>
      <c r="BD169" t="n">
        <v>42.69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336</v>
      </c>
      <c r="F170" t="n">
        <v>2027321</v>
      </c>
      <c r="G170" t="s">
        <v>74</v>
      </c>
      <c r="H170" t="s">
        <v>75</v>
      </c>
      <c r="I170" t="s"/>
      <c r="J170" t="s">
        <v>76</v>
      </c>
      <c r="K170" t="n">
        <v>74.67</v>
      </c>
      <c r="L170" t="s">
        <v>77</v>
      </c>
      <c r="M170" t="s"/>
      <c r="N170" t="s">
        <v>97</v>
      </c>
      <c r="O170" t="s">
        <v>79</v>
      </c>
      <c r="P170" t="s">
        <v>336</v>
      </c>
      <c r="Q170" t="s"/>
      <c r="R170" t="s">
        <v>107</v>
      </c>
      <c r="S170" t="s">
        <v>306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HYPERLINK("https://hotelmonitor-cachepage.eclerx.com/savepage/tk_15433827122332277_sr_2058.html","info")</f>
        <v/>
      </c>
      <c r="AA170" t="n">
        <v>18356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/>
      <c r="AO170" t="s"/>
      <c r="AP170" t="n">
        <v>29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2329482</v>
      </c>
      <c r="AZ170" t="s">
        <v>338</v>
      </c>
      <c r="BA170" t="s"/>
      <c r="BB170" t="n">
        <v>112067</v>
      </c>
      <c r="BC170" t="n">
        <v>23.34</v>
      </c>
      <c r="BD170" t="n">
        <v>42.69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336</v>
      </c>
      <c r="F171" t="n">
        <v>2027321</v>
      </c>
      <c r="G171" t="s">
        <v>74</v>
      </c>
      <c r="H171" t="s">
        <v>75</v>
      </c>
      <c r="I171" t="s"/>
      <c r="J171" t="s">
        <v>76</v>
      </c>
      <c r="K171" t="n">
        <v>75.67</v>
      </c>
      <c r="L171" t="s">
        <v>77</v>
      </c>
      <c r="M171" t="s"/>
      <c r="N171" t="s">
        <v>97</v>
      </c>
      <c r="O171" t="s">
        <v>79</v>
      </c>
      <c r="P171" t="s">
        <v>336</v>
      </c>
      <c r="Q171" t="s"/>
      <c r="R171" t="s">
        <v>107</v>
      </c>
      <c r="S171" t="s">
        <v>339</v>
      </c>
      <c r="T171" t="s">
        <v>82</v>
      </c>
      <c r="U171" t="s"/>
      <c r="V171" t="s">
        <v>83</v>
      </c>
      <c r="W171" t="s">
        <v>138</v>
      </c>
      <c r="X171" t="s"/>
      <c r="Y171" t="s">
        <v>85</v>
      </c>
      <c r="Z171">
        <f>HYPERLINK("https://hotelmonitor-cachepage.eclerx.com/savepage/tk_15433827122332277_sr_2058.html","info")</f>
        <v/>
      </c>
      <c r="AA171" t="n">
        <v>18356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/>
      <c r="AO171" t="s"/>
      <c r="AP171" t="n">
        <v>29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2329482</v>
      </c>
      <c r="AZ171" t="s">
        <v>338</v>
      </c>
      <c r="BA171" t="s"/>
      <c r="BB171" t="n">
        <v>112067</v>
      </c>
      <c r="BC171" t="n">
        <v>23.34</v>
      </c>
      <c r="BD171" t="n">
        <v>42.69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336</v>
      </c>
      <c r="F172" t="n">
        <v>2027321</v>
      </c>
      <c r="G172" t="s">
        <v>74</v>
      </c>
      <c r="H172" t="s">
        <v>75</v>
      </c>
      <c r="I172" t="s"/>
      <c r="J172" t="s">
        <v>76</v>
      </c>
      <c r="K172" t="n">
        <v>79.33</v>
      </c>
      <c r="L172" t="s">
        <v>77</v>
      </c>
      <c r="M172" t="s"/>
      <c r="N172" t="s">
        <v>141</v>
      </c>
      <c r="O172" t="s">
        <v>79</v>
      </c>
      <c r="P172" t="s">
        <v>336</v>
      </c>
      <c r="Q172" t="s"/>
      <c r="R172" t="s">
        <v>107</v>
      </c>
      <c r="S172" t="s">
        <v>340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HYPERLINK("https://hotelmonitor-cachepage.eclerx.com/savepage/tk_15433827122332277_sr_2058.html","info")</f>
        <v/>
      </c>
      <c r="AA172" t="n">
        <v>18356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/>
      <c r="AO172" t="s"/>
      <c r="AP172" t="n">
        <v>29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2329482</v>
      </c>
      <c r="AZ172" t="s">
        <v>338</v>
      </c>
      <c r="BA172" t="s"/>
      <c r="BB172" t="n">
        <v>112067</v>
      </c>
      <c r="BC172" t="n">
        <v>23.34</v>
      </c>
      <c r="BD172" t="n">
        <v>42.69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336</v>
      </c>
      <c r="F173" t="n">
        <v>2027321</v>
      </c>
      <c r="G173" t="s">
        <v>74</v>
      </c>
      <c r="H173" t="s">
        <v>75</v>
      </c>
      <c r="I173" t="s"/>
      <c r="J173" t="s">
        <v>76</v>
      </c>
      <c r="K173" t="n">
        <v>81.67</v>
      </c>
      <c r="L173" t="s">
        <v>77</v>
      </c>
      <c r="M173" t="s"/>
      <c r="N173" t="s">
        <v>341</v>
      </c>
      <c r="O173" t="s">
        <v>79</v>
      </c>
      <c r="P173" t="s">
        <v>336</v>
      </c>
      <c r="Q173" t="s"/>
      <c r="R173" t="s">
        <v>107</v>
      </c>
      <c r="S173" t="s">
        <v>342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HYPERLINK("https://hotelmonitor-cachepage.eclerx.com/savepage/tk_15433827122332277_sr_2058.html","info")</f>
        <v/>
      </c>
      <c r="AA173" t="n">
        <v>18356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/>
      <c r="AO173" t="s"/>
      <c r="AP173" t="n">
        <v>29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2329482</v>
      </c>
      <c r="AZ173" t="s">
        <v>338</v>
      </c>
      <c r="BA173" t="s"/>
      <c r="BB173" t="n">
        <v>112067</v>
      </c>
      <c r="BC173" t="n">
        <v>23.34</v>
      </c>
      <c r="BD173" t="n">
        <v>42.69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336</v>
      </c>
      <c r="F174" t="n">
        <v>2027321</v>
      </c>
      <c r="G174" t="s">
        <v>74</v>
      </c>
      <c r="H174" t="s">
        <v>75</v>
      </c>
      <c r="I174" t="s"/>
      <c r="J174" t="s">
        <v>76</v>
      </c>
      <c r="K174" t="n">
        <v>86</v>
      </c>
      <c r="L174" t="s">
        <v>77</v>
      </c>
      <c r="M174" t="s"/>
      <c r="N174" t="s">
        <v>97</v>
      </c>
      <c r="O174" t="s">
        <v>79</v>
      </c>
      <c r="P174" t="s">
        <v>336</v>
      </c>
      <c r="Q174" t="s"/>
      <c r="R174" t="s">
        <v>107</v>
      </c>
      <c r="S174" t="s">
        <v>343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HYPERLINK("https://hotelmonitor-cachepage.eclerx.com/savepage/tk_15433827122332277_sr_2058.html","info")</f>
        <v/>
      </c>
      <c r="AA174" t="n">
        <v>18356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/>
      <c r="AO174" t="s"/>
      <c r="AP174" t="n">
        <v>29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2329482</v>
      </c>
      <c r="AZ174" t="s">
        <v>338</v>
      </c>
      <c r="BA174" t="s"/>
      <c r="BB174" t="n">
        <v>112067</v>
      </c>
      <c r="BC174" t="n">
        <v>23.34</v>
      </c>
      <c r="BD174" t="n">
        <v>42.69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336</v>
      </c>
      <c r="F175" t="n">
        <v>2027321</v>
      </c>
      <c r="G175" t="s">
        <v>74</v>
      </c>
      <c r="H175" t="s">
        <v>75</v>
      </c>
      <c r="I175" t="s"/>
      <c r="J175" t="s">
        <v>76</v>
      </c>
      <c r="K175" t="n">
        <v>86</v>
      </c>
      <c r="L175" t="s">
        <v>77</v>
      </c>
      <c r="M175" t="s"/>
      <c r="N175" t="s">
        <v>141</v>
      </c>
      <c r="O175" t="s">
        <v>79</v>
      </c>
      <c r="P175" t="s">
        <v>336</v>
      </c>
      <c r="Q175" t="s"/>
      <c r="R175" t="s">
        <v>107</v>
      </c>
      <c r="S175" t="s">
        <v>343</v>
      </c>
      <c r="T175" t="s">
        <v>82</v>
      </c>
      <c r="U175" t="s"/>
      <c r="V175" t="s">
        <v>83</v>
      </c>
      <c r="W175" t="s">
        <v>138</v>
      </c>
      <c r="X175" t="s"/>
      <c r="Y175" t="s">
        <v>85</v>
      </c>
      <c r="Z175">
        <f>HYPERLINK("https://hotelmonitor-cachepage.eclerx.com/savepage/tk_15433827122332277_sr_2058.html","info")</f>
        <v/>
      </c>
      <c r="AA175" t="n">
        <v>18356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/>
      <c r="AO175" t="s"/>
      <c r="AP175" t="n">
        <v>29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2329482</v>
      </c>
      <c r="AZ175" t="s">
        <v>338</v>
      </c>
      <c r="BA175" t="s"/>
      <c r="BB175" t="n">
        <v>112067</v>
      </c>
      <c r="BC175" t="n">
        <v>23.34</v>
      </c>
      <c r="BD175" t="n">
        <v>42.69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336</v>
      </c>
      <c r="F176" t="n">
        <v>2027321</v>
      </c>
      <c r="G176" t="s">
        <v>74</v>
      </c>
      <c r="H176" t="s">
        <v>75</v>
      </c>
      <c r="I176" t="s"/>
      <c r="J176" t="s">
        <v>76</v>
      </c>
      <c r="K176" t="n">
        <v>97</v>
      </c>
      <c r="L176" t="s">
        <v>77</v>
      </c>
      <c r="M176" t="s"/>
      <c r="N176" t="s">
        <v>141</v>
      </c>
      <c r="O176" t="s">
        <v>79</v>
      </c>
      <c r="P176" t="s">
        <v>336</v>
      </c>
      <c r="Q176" t="s"/>
      <c r="R176" t="s">
        <v>107</v>
      </c>
      <c r="S176" t="s">
        <v>344</v>
      </c>
      <c r="T176" t="s">
        <v>82</v>
      </c>
      <c r="U176" t="s"/>
      <c r="V176" t="s">
        <v>83</v>
      </c>
      <c r="W176" t="s">
        <v>138</v>
      </c>
      <c r="X176" t="s"/>
      <c r="Y176" t="s">
        <v>85</v>
      </c>
      <c r="Z176">
        <f>HYPERLINK("https://hotelmonitor-cachepage.eclerx.com/savepage/tk_15433827122332277_sr_2058.html","info")</f>
        <v/>
      </c>
      <c r="AA176" t="n">
        <v>18356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/>
      <c r="AO176" t="s"/>
      <c r="AP176" t="n">
        <v>29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2329482</v>
      </c>
      <c r="AZ176" t="s">
        <v>338</v>
      </c>
      <c r="BA176" t="s"/>
      <c r="BB176" t="n">
        <v>112067</v>
      </c>
      <c r="BC176" t="n">
        <v>23.34</v>
      </c>
      <c r="BD176" t="n">
        <v>42.69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336</v>
      </c>
      <c r="F177" t="n">
        <v>2027321</v>
      </c>
      <c r="G177" t="s">
        <v>74</v>
      </c>
      <c r="H177" t="s">
        <v>75</v>
      </c>
      <c r="I177" t="s"/>
      <c r="J177" t="s">
        <v>76</v>
      </c>
      <c r="K177" t="n">
        <v>104.67</v>
      </c>
      <c r="L177" t="s">
        <v>77</v>
      </c>
      <c r="M177" t="s"/>
      <c r="N177" t="s">
        <v>164</v>
      </c>
      <c r="O177" t="s">
        <v>79</v>
      </c>
      <c r="P177" t="s">
        <v>336</v>
      </c>
      <c r="Q177" t="s"/>
      <c r="R177" t="s">
        <v>107</v>
      </c>
      <c r="S177" t="s">
        <v>345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HYPERLINK("https://hotelmonitor-cachepage.eclerx.com/savepage/tk_15433827122332277_sr_2058.html","info")</f>
        <v/>
      </c>
      <c r="AA177" t="n">
        <v>18356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/>
      <c r="AO177" t="s"/>
      <c r="AP177" t="n">
        <v>29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2329482</v>
      </c>
      <c r="AZ177" t="s">
        <v>338</v>
      </c>
      <c r="BA177" t="s"/>
      <c r="BB177" t="n">
        <v>112067</v>
      </c>
      <c r="BC177" t="n">
        <v>23.34</v>
      </c>
      <c r="BD177" t="n">
        <v>42.69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336</v>
      </c>
      <c r="F178" t="n">
        <v>2027321</v>
      </c>
      <c r="G178" t="s">
        <v>74</v>
      </c>
      <c r="H178" t="s">
        <v>75</v>
      </c>
      <c r="I178" t="s"/>
      <c r="J178" t="s">
        <v>76</v>
      </c>
      <c r="K178" t="n">
        <v>115.33</v>
      </c>
      <c r="L178" t="s">
        <v>77</v>
      </c>
      <c r="M178" t="s"/>
      <c r="N178" t="s">
        <v>252</v>
      </c>
      <c r="O178" t="s">
        <v>79</v>
      </c>
      <c r="P178" t="s">
        <v>336</v>
      </c>
      <c r="Q178" t="s"/>
      <c r="R178" t="s">
        <v>107</v>
      </c>
      <c r="S178" t="s">
        <v>346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HYPERLINK("https://hotelmonitor-cachepage.eclerx.com/savepage/tk_15433827122332277_sr_2058.html","info")</f>
        <v/>
      </c>
      <c r="AA178" t="n">
        <v>18356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/>
      <c r="AO178" t="s"/>
      <c r="AP178" t="n">
        <v>29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2329482</v>
      </c>
      <c r="AZ178" t="s">
        <v>338</v>
      </c>
      <c r="BA178" t="s"/>
      <c r="BB178" t="n">
        <v>112067</v>
      </c>
      <c r="BC178" t="n">
        <v>23.34</v>
      </c>
      <c r="BD178" t="n">
        <v>42.69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347</v>
      </c>
      <c r="F179" t="n">
        <v>4520180</v>
      </c>
      <c r="G179" t="s">
        <v>74</v>
      </c>
      <c r="H179" t="s">
        <v>75</v>
      </c>
      <c r="I179" t="s"/>
      <c r="J179" t="s">
        <v>76</v>
      </c>
      <c r="K179" t="n">
        <v>21.33</v>
      </c>
      <c r="L179" t="s">
        <v>77</v>
      </c>
      <c r="M179" t="s"/>
      <c r="N179" t="s">
        <v>348</v>
      </c>
      <c r="O179" t="s">
        <v>79</v>
      </c>
      <c r="P179" t="s">
        <v>349</v>
      </c>
      <c r="Q179" t="s"/>
      <c r="R179" t="s">
        <v>80</v>
      </c>
      <c r="S179" t="s">
        <v>350</v>
      </c>
      <c r="T179" t="s">
        <v>82</v>
      </c>
      <c r="U179" t="s"/>
      <c r="V179" t="s">
        <v>83</v>
      </c>
      <c r="W179" t="s">
        <v>138</v>
      </c>
      <c r="X179" t="s"/>
      <c r="Y179" t="s">
        <v>85</v>
      </c>
      <c r="Z179">
        <f>HYPERLINK("https://hotelmonitor-cachepage.eclerx.com/savepage/tk_15433828215599537_sr_2058.html","info")</f>
        <v/>
      </c>
      <c r="AA179" t="n">
        <v>48912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/>
      <c r="AO179" t="s"/>
      <c r="AP179" t="n">
        <v>50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6102208</v>
      </c>
      <c r="AZ179" t="s">
        <v>351</v>
      </c>
      <c r="BA179" t="s"/>
      <c r="BB179" t="n">
        <v>316470</v>
      </c>
      <c r="BC179" t="n">
        <v>23.355303</v>
      </c>
      <c r="BD179" t="n">
        <v>42.704968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347</v>
      </c>
      <c r="F180" t="n">
        <v>4520180</v>
      </c>
      <c r="G180" t="s">
        <v>74</v>
      </c>
      <c r="H180" t="s">
        <v>75</v>
      </c>
      <c r="I180" t="s"/>
      <c r="J180" t="s">
        <v>76</v>
      </c>
      <c r="K180" t="n">
        <v>21.67</v>
      </c>
      <c r="L180" t="s">
        <v>77</v>
      </c>
      <c r="M180" t="s"/>
      <c r="N180" t="s">
        <v>106</v>
      </c>
      <c r="O180" t="s">
        <v>79</v>
      </c>
      <c r="P180" t="s">
        <v>349</v>
      </c>
      <c r="Q180" t="s"/>
      <c r="R180" t="s">
        <v>80</v>
      </c>
      <c r="S180" t="s">
        <v>325</v>
      </c>
      <c r="T180" t="s">
        <v>82</v>
      </c>
      <c r="U180" t="s"/>
      <c r="V180" t="s">
        <v>83</v>
      </c>
      <c r="W180" t="s">
        <v>138</v>
      </c>
      <c r="X180" t="s"/>
      <c r="Y180" t="s">
        <v>85</v>
      </c>
      <c r="Z180">
        <f>HYPERLINK("https://hotelmonitor-cachepage.eclerx.com/savepage/tk_15433828215599537_sr_2058.html","info")</f>
        <v/>
      </c>
      <c r="AA180" t="n">
        <v>48912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/>
      <c r="AO180" t="s"/>
      <c r="AP180" t="n">
        <v>50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6102208</v>
      </c>
      <c r="AZ180" t="s">
        <v>351</v>
      </c>
      <c r="BA180" t="s"/>
      <c r="BB180" t="n">
        <v>316470</v>
      </c>
      <c r="BC180" t="n">
        <v>23.355303</v>
      </c>
      <c r="BD180" t="n">
        <v>42.704968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347</v>
      </c>
      <c r="F181" t="n">
        <v>4520180</v>
      </c>
      <c r="G181" t="s">
        <v>74</v>
      </c>
      <c r="H181" t="s">
        <v>75</v>
      </c>
      <c r="I181" t="s"/>
      <c r="J181" t="s">
        <v>76</v>
      </c>
      <c r="K181" t="n">
        <v>22.33</v>
      </c>
      <c r="L181" t="s">
        <v>77</v>
      </c>
      <c r="M181" t="s"/>
      <c r="N181" t="s">
        <v>348</v>
      </c>
      <c r="O181" t="s">
        <v>79</v>
      </c>
      <c r="P181" t="s">
        <v>349</v>
      </c>
      <c r="Q181" t="s"/>
      <c r="R181" t="s">
        <v>80</v>
      </c>
      <c r="S181" t="s">
        <v>352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HYPERLINK("https://hotelmonitor-cachepage.eclerx.com/savepage/tk_15433828215599537_sr_2058.html","info")</f>
        <v/>
      </c>
      <c r="AA181" t="n">
        <v>48912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/>
      <c r="AO181" t="s"/>
      <c r="AP181" t="n">
        <v>50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6102208</v>
      </c>
      <c r="AZ181" t="s">
        <v>351</v>
      </c>
      <c r="BA181" t="s"/>
      <c r="BB181" t="n">
        <v>316470</v>
      </c>
      <c r="BC181" t="n">
        <v>23.355303</v>
      </c>
      <c r="BD181" t="n">
        <v>42.704968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347</v>
      </c>
      <c r="F182" t="n">
        <v>4520180</v>
      </c>
      <c r="G182" t="s">
        <v>74</v>
      </c>
      <c r="H182" t="s">
        <v>75</v>
      </c>
      <c r="I182" t="s"/>
      <c r="J182" t="s">
        <v>76</v>
      </c>
      <c r="K182" t="n">
        <v>22.33</v>
      </c>
      <c r="L182" t="s">
        <v>77</v>
      </c>
      <c r="M182" t="s"/>
      <c r="N182" t="s">
        <v>353</v>
      </c>
      <c r="O182" t="s">
        <v>79</v>
      </c>
      <c r="P182" t="s">
        <v>349</v>
      </c>
      <c r="Q182" t="s"/>
      <c r="R182" t="s">
        <v>80</v>
      </c>
      <c r="S182" t="s">
        <v>352</v>
      </c>
      <c r="T182" t="s">
        <v>82</v>
      </c>
      <c r="U182" t="s"/>
      <c r="V182" t="s">
        <v>83</v>
      </c>
      <c r="W182" t="s">
        <v>138</v>
      </c>
      <c r="X182" t="s"/>
      <c r="Y182" t="s">
        <v>85</v>
      </c>
      <c r="Z182">
        <f>HYPERLINK("https://hotelmonitor-cachepage.eclerx.com/savepage/tk_15433828215599537_sr_2058.html","info")</f>
        <v/>
      </c>
      <c r="AA182" t="n">
        <v>48912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/>
      <c r="AO182" t="s"/>
      <c r="AP182" t="n">
        <v>50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6102208</v>
      </c>
      <c r="AZ182" t="s">
        <v>351</v>
      </c>
      <c r="BA182" t="s"/>
      <c r="BB182" t="n">
        <v>316470</v>
      </c>
      <c r="BC182" t="n">
        <v>23.355303</v>
      </c>
      <c r="BD182" t="n">
        <v>42.704968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347</v>
      </c>
      <c r="F183" t="n">
        <v>4520180</v>
      </c>
      <c r="G183" t="s">
        <v>74</v>
      </c>
      <c r="H183" t="s">
        <v>75</v>
      </c>
      <c r="I183" t="s"/>
      <c r="J183" t="s">
        <v>76</v>
      </c>
      <c r="K183" t="n">
        <v>22.67</v>
      </c>
      <c r="L183" t="s">
        <v>77</v>
      </c>
      <c r="M183" t="s"/>
      <c r="N183" t="s">
        <v>106</v>
      </c>
      <c r="O183" t="s">
        <v>79</v>
      </c>
      <c r="P183" t="s">
        <v>349</v>
      </c>
      <c r="Q183" t="s"/>
      <c r="R183" t="s">
        <v>80</v>
      </c>
      <c r="S183" t="s">
        <v>354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HYPERLINK("https://hotelmonitor-cachepage.eclerx.com/savepage/tk_15433828215599537_sr_2058.html","info")</f>
        <v/>
      </c>
      <c r="AA183" t="n">
        <v>48912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/>
      <c r="AO183" t="s"/>
      <c r="AP183" t="n">
        <v>50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6102208</v>
      </c>
      <c r="AZ183" t="s">
        <v>351</v>
      </c>
      <c r="BA183" t="s"/>
      <c r="BB183" t="n">
        <v>316470</v>
      </c>
      <c r="BC183" t="n">
        <v>23.355303</v>
      </c>
      <c r="BD183" t="n">
        <v>42.704968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347</v>
      </c>
      <c r="F184" t="n">
        <v>4520180</v>
      </c>
      <c r="G184" t="s">
        <v>74</v>
      </c>
      <c r="H184" t="s">
        <v>75</v>
      </c>
      <c r="I184" t="s"/>
      <c r="J184" t="s">
        <v>76</v>
      </c>
      <c r="K184" t="n">
        <v>25</v>
      </c>
      <c r="L184" t="s">
        <v>77</v>
      </c>
      <c r="M184" t="s"/>
      <c r="N184" t="s">
        <v>348</v>
      </c>
      <c r="O184" t="s">
        <v>79</v>
      </c>
      <c r="P184" t="s">
        <v>349</v>
      </c>
      <c r="Q184" t="s"/>
      <c r="R184" t="s">
        <v>80</v>
      </c>
      <c r="S184" t="s">
        <v>355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HYPERLINK("https://hotelmonitor-cachepage.eclerx.com/savepage/tk_15433828215599537_sr_2058.html","info")</f>
        <v/>
      </c>
      <c r="AA184" t="n">
        <v>48912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/>
      <c r="AO184" t="s"/>
      <c r="AP184" t="n">
        <v>50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6102208</v>
      </c>
      <c r="AZ184" t="s">
        <v>351</v>
      </c>
      <c r="BA184" t="s"/>
      <c r="BB184" t="n">
        <v>316470</v>
      </c>
      <c r="BC184" t="n">
        <v>23.355303</v>
      </c>
      <c r="BD184" t="n">
        <v>42.704968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347</v>
      </c>
      <c r="F185" t="n">
        <v>4520180</v>
      </c>
      <c r="G185" t="s">
        <v>74</v>
      </c>
      <c r="H185" t="s">
        <v>75</v>
      </c>
      <c r="I185" t="s"/>
      <c r="J185" t="s">
        <v>76</v>
      </c>
      <c r="K185" t="n">
        <v>26</v>
      </c>
      <c r="L185" t="s">
        <v>77</v>
      </c>
      <c r="M185" t="s"/>
      <c r="N185" t="s">
        <v>265</v>
      </c>
      <c r="O185" t="s">
        <v>79</v>
      </c>
      <c r="P185" t="s">
        <v>349</v>
      </c>
      <c r="Q185" t="s"/>
      <c r="R185" t="s">
        <v>80</v>
      </c>
      <c r="S185" t="s">
        <v>94</v>
      </c>
      <c r="T185" t="s">
        <v>82</v>
      </c>
      <c r="U185" t="s"/>
      <c r="V185" t="s">
        <v>83</v>
      </c>
      <c r="W185" t="s">
        <v>138</v>
      </c>
      <c r="X185" t="s"/>
      <c r="Y185" t="s">
        <v>85</v>
      </c>
      <c r="Z185">
        <f>HYPERLINK("https://hotelmonitor-cachepage.eclerx.com/savepage/tk_15433828215599537_sr_2058.html","info")</f>
        <v/>
      </c>
      <c r="AA185" t="n">
        <v>48912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/>
      <c r="AO185" t="s"/>
      <c r="AP185" t="n">
        <v>50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6102208</v>
      </c>
      <c r="AZ185" t="s">
        <v>351</v>
      </c>
      <c r="BA185" t="s"/>
      <c r="BB185" t="n">
        <v>316470</v>
      </c>
      <c r="BC185" t="n">
        <v>23.355303</v>
      </c>
      <c r="BD185" t="n">
        <v>42.704968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347</v>
      </c>
      <c r="F186" t="n">
        <v>4520180</v>
      </c>
      <c r="G186" t="s">
        <v>74</v>
      </c>
      <c r="H186" t="s">
        <v>75</v>
      </c>
      <c r="I186" t="s"/>
      <c r="J186" t="s">
        <v>76</v>
      </c>
      <c r="K186" t="n">
        <v>28.67</v>
      </c>
      <c r="L186" t="s">
        <v>77</v>
      </c>
      <c r="M186" t="s"/>
      <c r="N186" t="s">
        <v>265</v>
      </c>
      <c r="O186" t="s">
        <v>79</v>
      </c>
      <c r="P186" t="s">
        <v>349</v>
      </c>
      <c r="Q186" t="s"/>
      <c r="R186" t="s">
        <v>80</v>
      </c>
      <c r="S186" t="s">
        <v>98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HYPERLINK("https://hotelmonitor-cachepage.eclerx.com/savepage/tk_15433828215599537_sr_2058.html","info")</f>
        <v/>
      </c>
      <c r="AA186" t="n">
        <v>48912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/>
      <c r="AO186" t="s"/>
      <c r="AP186" t="n">
        <v>50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6102208</v>
      </c>
      <c r="AZ186" t="s">
        <v>351</v>
      </c>
      <c r="BA186" t="s"/>
      <c r="BB186" t="n">
        <v>316470</v>
      </c>
      <c r="BC186" t="n">
        <v>23.355303</v>
      </c>
      <c r="BD186" t="n">
        <v>42.704968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347</v>
      </c>
      <c r="F187" t="n">
        <v>4520180</v>
      </c>
      <c r="G187" t="s">
        <v>74</v>
      </c>
      <c r="H187" t="s">
        <v>75</v>
      </c>
      <c r="I187" t="s"/>
      <c r="J187" t="s">
        <v>76</v>
      </c>
      <c r="K187" t="n">
        <v>30.33</v>
      </c>
      <c r="L187" t="s">
        <v>77</v>
      </c>
      <c r="M187" t="s"/>
      <c r="N187" t="s">
        <v>265</v>
      </c>
      <c r="O187" t="s">
        <v>79</v>
      </c>
      <c r="P187" t="s">
        <v>349</v>
      </c>
      <c r="Q187" t="s"/>
      <c r="R187" t="s">
        <v>80</v>
      </c>
      <c r="S187" t="s">
        <v>356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HYPERLINK("https://hotelmonitor-cachepage.eclerx.com/savepage/tk_15433828215599537_sr_2058.html","info")</f>
        <v/>
      </c>
      <c r="AA187" t="n">
        <v>48912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/>
      <c r="AO187" t="s"/>
      <c r="AP187" t="n">
        <v>50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6102208</v>
      </c>
      <c r="AZ187" t="s">
        <v>351</v>
      </c>
      <c r="BA187" t="s"/>
      <c r="BB187" t="n">
        <v>316470</v>
      </c>
      <c r="BC187" t="n">
        <v>23.355303</v>
      </c>
      <c r="BD187" t="n">
        <v>42.704968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357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38</v>
      </c>
      <c r="L188" t="s">
        <v>77</v>
      </c>
      <c r="M188" t="s"/>
      <c r="N188" t="s">
        <v>97</v>
      </c>
      <c r="O188" t="s">
        <v>79</v>
      </c>
      <c r="P188" t="s">
        <v>357</v>
      </c>
      <c r="Q188" t="s"/>
      <c r="R188" t="s">
        <v>107</v>
      </c>
      <c r="S188" t="s">
        <v>221</v>
      </c>
      <c r="T188" t="s">
        <v>82</v>
      </c>
      <c r="U188" t="s"/>
      <c r="V188" t="s">
        <v>83</v>
      </c>
      <c r="W188" t="s">
        <v>118</v>
      </c>
      <c r="X188" t="s"/>
      <c r="Y188" t="s">
        <v>85</v>
      </c>
      <c r="Z188">
        <f>HYPERLINK("https://hotelmonitor-cachepage.eclerx.com/savepage/tk_1543382960850361_sr_2058.html","info")</f>
        <v/>
      </c>
      <c r="AA188" t="n">
        <v>-2992962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95</v>
      </c>
      <c r="AL188" t="s"/>
      <c r="AM188" t="s"/>
      <c r="AN188" t="s"/>
      <c r="AO188" t="s"/>
      <c r="AP188" t="n">
        <v>76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2992962</v>
      </c>
      <c r="AZ188" t="s">
        <v>358</v>
      </c>
      <c r="BA188" t="s"/>
      <c r="BB188" t="n">
        <v>3002466</v>
      </c>
      <c r="BC188" t="n">
        <v>23.5977</v>
      </c>
      <c r="BD188" t="n">
        <v>42.2774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357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39.33</v>
      </c>
      <c r="L189" t="s">
        <v>77</v>
      </c>
      <c r="M189" t="s"/>
      <c r="N189" t="s">
        <v>335</v>
      </c>
      <c r="O189" t="s">
        <v>79</v>
      </c>
      <c r="P189" t="s">
        <v>357</v>
      </c>
      <c r="Q189" t="s"/>
      <c r="R189" t="s">
        <v>107</v>
      </c>
      <c r="S189" t="s">
        <v>205</v>
      </c>
      <c r="T189" t="s">
        <v>82</v>
      </c>
      <c r="U189" t="s"/>
      <c r="V189" t="s">
        <v>83</v>
      </c>
      <c r="W189" t="s">
        <v>118</v>
      </c>
      <c r="X189" t="s"/>
      <c r="Y189" t="s">
        <v>85</v>
      </c>
      <c r="Z189">
        <f>HYPERLINK("https://hotelmonitor-cachepage.eclerx.com/savepage/tk_1543382960850361_sr_2058.html","info")</f>
        <v/>
      </c>
      <c r="AA189" t="n">
        <v>-2992962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95</v>
      </c>
      <c r="AL189" t="s"/>
      <c r="AM189" t="s"/>
      <c r="AN189" t="s"/>
      <c r="AO189" t="s"/>
      <c r="AP189" t="n">
        <v>76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2992962</v>
      </c>
      <c r="AZ189" t="s">
        <v>358</v>
      </c>
      <c r="BA189" t="s"/>
      <c r="BB189" t="n">
        <v>3002466</v>
      </c>
      <c r="BC189" t="n">
        <v>23.5977</v>
      </c>
      <c r="BD189" t="n">
        <v>42.2774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357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43.33</v>
      </c>
      <c r="L190" t="s">
        <v>77</v>
      </c>
      <c r="M190" t="s"/>
      <c r="N190" t="s">
        <v>359</v>
      </c>
      <c r="O190" t="s">
        <v>79</v>
      </c>
      <c r="P190" t="s">
        <v>357</v>
      </c>
      <c r="Q190" t="s"/>
      <c r="R190" t="s">
        <v>107</v>
      </c>
      <c r="S190" t="s">
        <v>231</v>
      </c>
      <c r="T190" t="s">
        <v>82</v>
      </c>
      <c r="U190" t="s"/>
      <c r="V190" t="s">
        <v>83</v>
      </c>
      <c r="W190" t="s">
        <v>118</v>
      </c>
      <c r="X190" t="s"/>
      <c r="Y190" t="s">
        <v>85</v>
      </c>
      <c r="Z190">
        <f>HYPERLINK("https://hotelmonitor-cachepage.eclerx.com/savepage/tk_1543382960850361_sr_2058.html","info")</f>
        <v/>
      </c>
      <c r="AA190" t="n">
        <v>-2992962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95</v>
      </c>
      <c r="AL190" t="s"/>
      <c r="AM190" t="s"/>
      <c r="AN190" t="s"/>
      <c r="AO190" t="s"/>
      <c r="AP190" t="n">
        <v>76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2992962</v>
      </c>
      <c r="AZ190" t="s">
        <v>358</v>
      </c>
      <c r="BA190" t="s"/>
      <c r="BB190" t="n">
        <v>3002466</v>
      </c>
      <c r="BC190" t="n">
        <v>23.5977</v>
      </c>
      <c r="BD190" t="n">
        <v>42.2774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357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60.33</v>
      </c>
      <c r="L191" t="s">
        <v>77</v>
      </c>
      <c r="M191" t="s"/>
      <c r="N191" t="s">
        <v>360</v>
      </c>
      <c r="O191" t="s">
        <v>79</v>
      </c>
      <c r="P191" t="s">
        <v>357</v>
      </c>
      <c r="Q191" t="s"/>
      <c r="R191" t="s">
        <v>107</v>
      </c>
      <c r="S191" t="s">
        <v>361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HYPERLINK("https://hotelmonitor-cachepage.eclerx.com/savepage/tk_1543382960850361_sr_2058.html","info")</f>
        <v/>
      </c>
      <c r="AA191" t="n">
        <v>-2992962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95</v>
      </c>
      <c r="AL191" t="s"/>
      <c r="AM191" t="s"/>
      <c r="AN191" t="s"/>
      <c r="AO191" t="s"/>
      <c r="AP191" t="n">
        <v>76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2992962</v>
      </c>
      <c r="AZ191" t="s">
        <v>358</v>
      </c>
      <c r="BA191" t="s"/>
      <c r="BB191" t="n">
        <v>3002466</v>
      </c>
      <c r="BC191" t="n">
        <v>23.5977</v>
      </c>
      <c r="BD191" t="n">
        <v>42.2774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357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64.67</v>
      </c>
      <c r="L192" t="s">
        <v>77</v>
      </c>
      <c r="M192" t="s"/>
      <c r="N192" t="s">
        <v>362</v>
      </c>
      <c r="O192" t="s">
        <v>79</v>
      </c>
      <c r="P192" t="s">
        <v>357</v>
      </c>
      <c r="Q192" t="s"/>
      <c r="R192" t="s">
        <v>107</v>
      </c>
      <c r="S192" t="s">
        <v>167</v>
      </c>
      <c r="T192" t="s">
        <v>82</v>
      </c>
      <c r="U192" t="s"/>
      <c r="V192" t="s">
        <v>83</v>
      </c>
      <c r="W192" t="s">
        <v>118</v>
      </c>
      <c r="X192" t="s"/>
      <c r="Y192" t="s">
        <v>85</v>
      </c>
      <c r="Z192">
        <f>HYPERLINK("https://hotelmonitor-cachepage.eclerx.com/savepage/tk_1543382960850361_sr_2058.html","info")</f>
        <v/>
      </c>
      <c r="AA192" t="n">
        <v>-2992962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95</v>
      </c>
      <c r="AL192" t="s"/>
      <c r="AM192" t="s"/>
      <c r="AN192" t="s"/>
      <c r="AO192" t="s"/>
      <c r="AP192" t="n">
        <v>76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2992962</v>
      </c>
      <c r="AZ192" t="s">
        <v>358</v>
      </c>
      <c r="BA192" t="s"/>
      <c r="BB192" t="n">
        <v>3002466</v>
      </c>
      <c r="BC192" t="n">
        <v>23.5977</v>
      </c>
      <c r="BD192" t="n">
        <v>42.2774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357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67.33</v>
      </c>
      <c r="L193" t="s">
        <v>77</v>
      </c>
      <c r="M193" t="s"/>
      <c r="N193" t="s">
        <v>363</v>
      </c>
      <c r="O193" t="s">
        <v>79</v>
      </c>
      <c r="P193" t="s">
        <v>357</v>
      </c>
      <c r="Q193" t="s"/>
      <c r="R193" t="s">
        <v>107</v>
      </c>
      <c r="S193" t="s">
        <v>364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HYPERLINK("https://hotelmonitor-cachepage.eclerx.com/savepage/tk_1543382960850361_sr_2058.html","info")</f>
        <v/>
      </c>
      <c r="AA193" t="n">
        <v>-2992962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95</v>
      </c>
      <c r="AL193" t="s"/>
      <c r="AM193" t="s"/>
      <c r="AN193" t="s"/>
      <c r="AO193" t="s"/>
      <c r="AP193" t="n">
        <v>76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2992962</v>
      </c>
      <c r="AZ193" t="s">
        <v>358</v>
      </c>
      <c r="BA193" t="s"/>
      <c r="BB193" t="n">
        <v>3002466</v>
      </c>
      <c r="BC193" t="n">
        <v>23.5977</v>
      </c>
      <c r="BD193" t="n">
        <v>42.2774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357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74.67</v>
      </c>
      <c r="L194" t="s">
        <v>77</v>
      </c>
      <c r="M194" t="s"/>
      <c r="N194" t="s">
        <v>365</v>
      </c>
      <c r="O194" t="s">
        <v>79</v>
      </c>
      <c r="P194" t="s">
        <v>357</v>
      </c>
      <c r="Q194" t="s"/>
      <c r="R194" t="s">
        <v>107</v>
      </c>
      <c r="S194" t="s">
        <v>306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HYPERLINK("https://hotelmonitor-cachepage.eclerx.com/savepage/tk_1543382960850361_sr_2058.html","info")</f>
        <v/>
      </c>
      <c r="AA194" t="n">
        <v>-2992962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95</v>
      </c>
      <c r="AL194" t="s"/>
      <c r="AM194" t="s"/>
      <c r="AN194" t="s"/>
      <c r="AO194" t="s"/>
      <c r="AP194" t="n">
        <v>76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2992962</v>
      </c>
      <c r="AZ194" t="s">
        <v>358</v>
      </c>
      <c r="BA194" t="s"/>
      <c r="BB194" t="n">
        <v>3002466</v>
      </c>
      <c r="BC194" t="n">
        <v>23.5977</v>
      </c>
      <c r="BD194" t="n">
        <v>42.2774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366</v>
      </c>
      <c r="F195" t="n">
        <v>2027334</v>
      </c>
      <c r="G195" t="s">
        <v>74</v>
      </c>
      <c r="H195" t="s">
        <v>75</v>
      </c>
      <c r="I195" t="s"/>
      <c r="J195" t="s">
        <v>76</v>
      </c>
      <c r="K195" t="n">
        <v>22</v>
      </c>
      <c r="L195" t="s">
        <v>77</v>
      </c>
      <c r="M195" t="s"/>
      <c r="N195" t="s">
        <v>97</v>
      </c>
      <c r="O195" t="s">
        <v>79</v>
      </c>
      <c r="P195" t="s">
        <v>366</v>
      </c>
      <c r="Q195" t="s"/>
      <c r="R195" t="s">
        <v>107</v>
      </c>
      <c r="S195" t="s">
        <v>367</v>
      </c>
      <c r="T195" t="s">
        <v>82</v>
      </c>
      <c r="U195" t="s"/>
      <c r="V195" t="s">
        <v>83</v>
      </c>
      <c r="W195" t="s">
        <v>138</v>
      </c>
      <c r="X195" t="s"/>
      <c r="Y195" t="s">
        <v>85</v>
      </c>
      <c r="Z195">
        <f>HYPERLINK("https://hotelmonitor-cachepage.eclerx.com/savepage/tk_15433830706212924_sr_2058.html","info")</f>
        <v/>
      </c>
      <c r="AA195" t="n">
        <v>78492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95</v>
      </c>
      <c r="AL195" t="s"/>
      <c r="AM195" t="s"/>
      <c r="AN195" t="s"/>
      <c r="AO195" t="s"/>
      <c r="AP195" t="n">
        <v>95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2330404</v>
      </c>
      <c r="AZ195" t="s">
        <v>368</v>
      </c>
      <c r="BA195" t="s"/>
      <c r="BB195" t="n">
        <v>316503</v>
      </c>
      <c r="BC195" t="n">
        <v>23.28</v>
      </c>
      <c r="BD195" t="n">
        <v>42.64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366</v>
      </c>
      <c r="F196" t="n">
        <v>2027334</v>
      </c>
      <c r="G196" t="s">
        <v>74</v>
      </c>
      <c r="H196" t="s">
        <v>75</v>
      </c>
      <c r="I196" t="s"/>
      <c r="J196" t="s">
        <v>76</v>
      </c>
      <c r="K196" t="n">
        <v>23.33</v>
      </c>
      <c r="L196" t="s">
        <v>77</v>
      </c>
      <c r="M196" t="s"/>
      <c r="N196" t="s">
        <v>97</v>
      </c>
      <c r="O196" t="s">
        <v>79</v>
      </c>
      <c r="P196" t="s">
        <v>366</v>
      </c>
      <c r="Q196" t="s"/>
      <c r="R196" t="s">
        <v>107</v>
      </c>
      <c r="S196" t="s">
        <v>369</v>
      </c>
      <c r="T196" t="s">
        <v>82</v>
      </c>
      <c r="U196" t="s"/>
      <c r="V196" t="s">
        <v>83</v>
      </c>
      <c r="W196" t="s">
        <v>138</v>
      </c>
      <c r="X196" t="s"/>
      <c r="Y196" t="s">
        <v>85</v>
      </c>
      <c r="Z196">
        <f>HYPERLINK("https://hotelmonitor-cachepage.eclerx.com/savepage/tk_15433830706212924_sr_2058.html","info")</f>
        <v/>
      </c>
      <c r="AA196" t="n">
        <v>78492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95</v>
      </c>
      <c r="AL196" t="s"/>
      <c r="AM196" t="s"/>
      <c r="AN196" t="s"/>
      <c r="AO196" t="s"/>
      <c r="AP196" t="n">
        <v>95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2330404</v>
      </c>
      <c r="AZ196" t="s">
        <v>368</v>
      </c>
      <c r="BA196" t="s"/>
      <c r="BB196" t="n">
        <v>316503</v>
      </c>
      <c r="BC196" t="n">
        <v>23.28</v>
      </c>
      <c r="BD196" t="n">
        <v>42.64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366</v>
      </c>
      <c r="F197" t="n">
        <v>2027334</v>
      </c>
      <c r="G197" t="s">
        <v>74</v>
      </c>
      <c r="H197" t="s">
        <v>75</v>
      </c>
      <c r="I197" t="s"/>
      <c r="J197" t="s">
        <v>76</v>
      </c>
      <c r="K197" t="n">
        <v>26</v>
      </c>
      <c r="L197" t="s">
        <v>77</v>
      </c>
      <c r="M197" t="s"/>
      <c r="N197" t="s">
        <v>97</v>
      </c>
      <c r="O197" t="s">
        <v>79</v>
      </c>
      <c r="P197" t="s">
        <v>366</v>
      </c>
      <c r="Q197" t="s"/>
      <c r="R197" t="s">
        <v>107</v>
      </c>
      <c r="S197" t="s">
        <v>94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HYPERLINK("https://hotelmonitor-cachepage.eclerx.com/savepage/tk_15433830706212924_sr_2058.html","info")</f>
        <v/>
      </c>
      <c r="AA197" t="n">
        <v>78492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95</v>
      </c>
      <c r="AL197" t="s"/>
      <c r="AM197" t="s"/>
      <c r="AN197" t="s"/>
      <c r="AO197" t="s"/>
      <c r="AP197" t="n">
        <v>95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2330404</v>
      </c>
      <c r="AZ197" t="s">
        <v>368</v>
      </c>
      <c r="BA197" t="s"/>
      <c r="BB197" t="n">
        <v>316503</v>
      </c>
      <c r="BC197" t="n">
        <v>23.28</v>
      </c>
      <c r="BD197" t="n">
        <v>42.64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366</v>
      </c>
      <c r="F198" t="n">
        <v>2027334</v>
      </c>
      <c r="G198" t="s">
        <v>74</v>
      </c>
      <c r="H198" t="s">
        <v>75</v>
      </c>
      <c r="I198" t="s"/>
      <c r="J198" t="s">
        <v>76</v>
      </c>
      <c r="K198" t="n">
        <v>28.67</v>
      </c>
      <c r="L198" t="s">
        <v>77</v>
      </c>
      <c r="M198" t="s"/>
      <c r="N198" t="s">
        <v>97</v>
      </c>
      <c r="O198" t="s">
        <v>79</v>
      </c>
      <c r="P198" t="s">
        <v>366</v>
      </c>
      <c r="Q198" t="s"/>
      <c r="R198" t="s">
        <v>107</v>
      </c>
      <c r="S198" t="s">
        <v>98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HYPERLINK("https://hotelmonitor-cachepage.eclerx.com/savepage/tk_15433830706212924_sr_2058.html","info")</f>
        <v/>
      </c>
      <c r="AA198" t="n">
        <v>78492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95</v>
      </c>
      <c r="AL198" t="s"/>
      <c r="AM198" t="s"/>
      <c r="AN198" t="s"/>
      <c r="AO198" t="s"/>
      <c r="AP198" t="n">
        <v>95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2330404</v>
      </c>
      <c r="AZ198" t="s">
        <v>368</v>
      </c>
      <c r="BA198" t="s"/>
      <c r="BB198" t="n">
        <v>316503</v>
      </c>
      <c r="BC198" t="n">
        <v>23.28</v>
      </c>
      <c r="BD198" t="n">
        <v>42.64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366</v>
      </c>
      <c r="F199" t="n">
        <v>2027334</v>
      </c>
      <c r="G199" t="s">
        <v>74</v>
      </c>
      <c r="H199" t="s">
        <v>75</v>
      </c>
      <c r="I199" t="s"/>
      <c r="J199" t="s">
        <v>76</v>
      </c>
      <c r="K199" t="n">
        <v>50.33</v>
      </c>
      <c r="L199" t="s">
        <v>77</v>
      </c>
      <c r="M199" t="s"/>
      <c r="N199" t="s">
        <v>256</v>
      </c>
      <c r="O199" t="s">
        <v>79</v>
      </c>
      <c r="P199" t="s">
        <v>366</v>
      </c>
      <c r="Q199" t="s"/>
      <c r="R199" t="s">
        <v>107</v>
      </c>
      <c r="S199" t="s">
        <v>123</v>
      </c>
      <c r="T199" t="s">
        <v>82</v>
      </c>
      <c r="U199" t="s"/>
      <c r="V199" t="s">
        <v>83</v>
      </c>
      <c r="W199" t="s">
        <v>138</v>
      </c>
      <c r="X199" t="s"/>
      <c r="Y199" t="s">
        <v>85</v>
      </c>
      <c r="Z199">
        <f>HYPERLINK("https://hotelmonitor-cachepage.eclerx.com/savepage/tk_15433830706212924_sr_2058.html","info")</f>
        <v/>
      </c>
      <c r="AA199" t="n">
        <v>78492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95</v>
      </c>
      <c r="AL199" t="s"/>
      <c r="AM199" t="s"/>
      <c r="AN199" t="s"/>
      <c r="AO199" t="s"/>
      <c r="AP199" t="n">
        <v>95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2330404</v>
      </c>
      <c r="AZ199" t="s">
        <v>368</v>
      </c>
      <c r="BA199" t="s"/>
      <c r="BB199" t="n">
        <v>316503</v>
      </c>
      <c r="BC199" t="n">
        <v>23.28</v>
      </c>
      <c r="BD199" t="n">
        <v>42.64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366</v>
      </c>
      <c r="F200" t="n">
        <v>2027334</v>
      </c>
      <c r="G200" t="s">
        <v>74</v>
      </c>
      <c r="H200" t="s">
        <v>75</v>
      </c>
      <c r="I200" t="s"/>
      <c r="J200" t="s">
        <v>76</v>
      </c>
      <c r="K200" t="n">
        <v>50.33</v>
      </c>
      <c r="L200" t="s">
        <v>77</v>
      </c>
      <c r="M200" t="s"/>
      <c r="N200" t="s">
        <v>153</v>
      </c>
      <c r="O200" t="s">
        <v>79</v>
      </c>
      <c r="P200" t="s">
        <v>366</v>
      </c>
      <c r="Q200" t="s"/>
      <c r="R200" t="s">
        <v>107</v>
      </c>
      <c r="S200" t="s">
        <v>123</v>
      </c>
      <c r="T200" t="s">
        <v>82</v>
      </c>
      <c r="U200" t="s"/>
      <c r="V200" t="s">
        <v>83</v>
      </c>
      <c r="W200" t="s">
        <v>138</v>
      </c>
      <c r="X200" t="s"/>
      <c r="Y200" t="s">
        <v>85</v>
      </c>
      <c r="Z200">
        <f>HYPERLINK("https://hotelmonitor-cachepage.eclerx.com/savepage/tk_15433830706212924_sr_2058.html","info")</f>
        <v/>
      </c>
      <c r="AA200" t="n">
        <v>78492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95</v>
      </c>
      <c r="AL200" t="s"/>
      <c r="AM200" t="s"/>
      <c r="AN200" t="s"/>
      <c r="AO200" t="s"/>
      <c r="AP200" t="n">
        <v>95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2330404</v>
      </c>
      <c r="AZ200" t="s">
        <v>368</v>
      </c>
      <c r="BA200" t="s"/>
      <c r="BB200" t="n">
        <v>316503</v>
      </c>
      <c r="BC200" t="n">
        <v>23.28</v>
      </c>
      <c r="BD200" t="n">
        <v>42.64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366</v>
      </c>
      <c r="F201" t="n">
        <v>2027334</v>
      </c>
      <c r="G201" t="s">
        <v>74</v>
      </c>
      <c r="H201" t="s">
        <v>75</v>
      </c>
      <c r="I201" t="s"/>
      <c r="J201" t="s">
        <v>76</v>
      </c>
      <c r="K201" t="n">
        <v>52.67</v>
      </c>
      <c r="L201" t="s">
        <v>77</v>
      </c>
      <c r="M201" t="s"/>
      <c r="N201" t="s">
        <v>256</v>
      </c>
      <c r="O201" t="s">
        <v>79</v>
      </c>
      <c r="P201" t="s">
        <v>366</v>
      </c>
      <c r="Q201" t="s"/>
      <c r="R201" t="s">
        <v>107</v>
      </c>
      <c r="S201" t="s">
        <v>370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HYPERLINK("https://hotelmonitor-cachepage.eclerx.com/savepage/tk_15433830706212924_sr_2058.html","info")</f>
        <v/>
      </c>
      <c r="AA201" t="n">
        <v>78492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95</v>
      </c>
      <c r="AL201" t="s"/>
      <c r="AM201" t="s"/>
      <c r="AN201" t="s"/>
      <c r="AO201" t="s"/>
      <c r="AP201" t="n">
        <v>95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2330404</v>
      </c>
      <c r="AZ201" t="s">
        <v>368</v>
      </c>
      <c r="BA201" t="s"/>
      <c r="BB201" t="n">
        <v>316503</v>
      </c>
      <c r="BC201" t="n">
        <v>23.28</v>
      </c>
      <c r="BD201" t="n">
        <v>42.64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366</v>
      </c>
      <c r="F202" t="n">
        <v>2027334</v>
      </c>
      <c r="G202" t="s">
        <v>74</v>
      </c>
      <c r="H202" t="s">
        <v>75</v>
      </c>
      <c r="I202" t="s"/>
      <c r="J202" t="s">
        <v>76</v>
      </c>
      <c r="K202" t="n">
        <v>52.67</v>
      </c>
      <c r="L202" t="s">
        <v>77</v>
      </c>
      <c r="M202" t="s"/>
      <c r="N202" t="s">
        <v>153</v>
      </c>
      <c r="O202" t="s">
        <v>79</v>
      </c>
      <c r="P202" t="s">
        <v>366</v>
      </c>
      <c r="Q202" t="s"/>
      <c r="R202" t="s">
        <v>107</v>
      </c>
      <c r="S202" t="s">
        <v>370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HYPERLINK("https://hotelmonitor-cachepage.eclerx.com/savepage/tk_15433830706212924_sr_2058.html","info")</f>
        <v/>
      </c>
      <c r="AA202" t="n">
        <v>78492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95</v>
      </c>
      <c r="AL202" t="s"/>
      <c r="AM202" t="s"/>
      <c r="AN202" t="s"/>
      <c r="AO202" t="s"/>
      <c r="AP202" t="n">
        <v>95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2330404</v>
      </c>
      <c r="AZ202" t="s">
        <v>368</v>
      </c>
      <c r="BA202" t="s"/>
      <c r="BB202" t="n">
        <v>316503</v>
      </c>
      <c r="BC202" t="n">
        <v>23.28</v>
      </c>
      <c r="BD202" t="n">
        <v>42.64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366</v>
      </c>
      <c r="F203" t="n">
        <v>2027334</v>
      </c>
      <c r="G203" t="s">
        <v>74</v>
      </c>
      <c r="H203" t="s">
        <v>75</v>
      </c>
      <c r="I203" t="s"/>
      <c r="J203" t="s">
        <v>76</v>
      </c>
      <c r="K203" t="n">
        <v>56</v>
      </c>
      <c r="L203" t="s">
        <v>77</v>
      </c>
      <c r="M203" t="s"/>
      <c r="N203" t="s">
        <v>256</v>
      </c>
      <c r="O203" t="s">
        <v>79</v>
      </c>
      <c r="P203" t="s">
        <v>366</v>
      </c>
      <c r="Q203" t="s"/>
      <c r="R203" t="s">
        <v>107</v>
      </c>
      <c r="S203" t="s">
        <v>125</v>
      </c>
      <c r="T203" t="s">
        <v>82</v>
      </c>
      <c r="U203" t="s"/>
      <c r="V203" t="s">
        <v>83</v>
      </c>
      <c r="W203" t="s">
        <v>138</v>
      </c>
      <c r="X203" t="s"/>
      <c r="Y203" t="s">
        <v>85</v>
      </c>
      <c r="Z203">
        <f>HYPERLINK("https://hotelmonitor-cachepage.eclerx.com/savepage/tk_15433830706212924_sr_2058.html","info")</f>
        <v/>
      </c>
      <c r="AA203" t="n">
        <v>78492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95</v>
      </c>
      <c r="AL203" t="s"/>
      <c r="AM203" t="s"/>
      <c r="AN203" t="s"/>
      <c r="AO203" t="s"/>
      <c r="AP203" t="n">
        <v>95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2330404</v>
      </c>
      <c r="AZ203" t="s">
        <v>368</v>
      </c>
      <c r="BA203" t="s"/>
      <c r="BB203" t="n">
        <v>316503</v>
      </c>
      <c r="BC203" t="n">
        <v>23.28</v>
      </c>
      <c r="BD203" t="n">
        <v>42.64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366</v>
      </c>
      <c r="F204" t="n">
        <v>2027334</v>
      </c>
      <c r="G204" t="s">
        <v>74</v>
      </c>
      <c r="H204" t="s">
        <v>75</v>
      </c>
      <c r="I204" t="s"/>
      <c r="J204" t="s">
        <v>76</v>
      </c>
      <c r="K204" t="n">
        <v>56</v>
      </c>
      <c r="L204" t="s">
        <v>77</v>
      </c>
      <c r="M204" t="s"/>
      <c r="N204" t="s">
        <v>153</v>
      </c>
      <c r="O204" t="s">
        <v>79</v>
      </c>
      <c r="P204" t="s">
        <v>366</v>
      </c>
      <c r="Q204" t="s"/>
      <c r="R204" t="s">
        <v>107</v>
      </c>
      <c r="S204" t="s">
        <v>125</v>
      </c>
      <c r="T204" t="s">
        <v>82</v>
      </c>
      <c r="U204" t="s"/>
      <c r="V204" t="s">
        <v>83</v>
      </c>
      <c r="W204" t="s">
        <v>138</v>
      </c>
      <c r="X204" t="s"/>
      <c r="Y204" t="s">
        <v>85</v>
      </c>
      <c r="Z204">
        <f>HYPERLINK("https://hotelmonitor-cachepage.eclerx.com/savepage/tk_15433830706212924_sr_2058.html","info")</f>
        <v/>
      </c>
      <c r="AA204" t="n">
        <v>78492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95</v>
      </c>
      <c r="AL204" t="s"/>
      <c r="AM204" t="s"/>
      <c r="AN204" t="s"/>
      <c r="AO204" t="s"/>
      <c r="AP204" t="n">
        <v>95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2330404</v>
      </c>
      <c r="AZ204" t="s">
        <v>368</v>
      </c>
      <c r="BA204" t="s"/>
      <c r="BB204" t="n">
        <v>316503</v>
      </c>
      <c r="BC204" t="n">
        <v>23.28</v>
      </c>
      <c r="BD204" t="n">
        <v>42.64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366</v>
      </c>
      <c r="F205" t="n">
        <v>2027334</v>
      </c>
      <c r="G205" t="s">
        <v>74</v>
      </c>
      <c r="H205" t="s">
        <v>75</v>
      </c>
      <c r="I205" t="s"/>
      <c r="J205" t="s">
        <v>76</v>
      </c>
      <c r="K205" t="n">
        <v>62</v>
      </c>
      <c r="L205" t="s">
        <v>77</v>
      </c>
      <c r="M205" t="s"/>
      <c r="N205" t="s">
        <v>256</v>
      </c>
      <c r="O205" t="s">
        <v>79</v>
      </c>
      <c r="P205" t="s">
        <v>366</v>
      </c>
      <c r="Q205" t="s"/>
      <c r="R205" t="s">
        <v>107</v>
      </c>
      <c r="S205" t="s">
        <v>135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HYPERLINK("https://hotelmonitor-cachepage.eclerx.com/savepage/tk_15433830706212924_sr_2058.html","info")</f>
        <v/>
      </c>
      <c r="AA205" t="n">
        <v>78492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95</v>
      </c>
      <c r="AL205" t="s"/>
      <c r="AM205" t="s"/>
      <c r="AN205" t="s"/>
      <c r="AO205" t="s"/>
      <c r="AP205" t="n">
        <v>95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2330404</v>
      </c>
      <c r="AZ205" t="s">
        <v>368</v>
      </c>
      <c r="BA205" t="s"/>
      <c r="BB205" t="n">
        <v>316503</v>
      </c>
      <c r="BC205" t="n">
        <v>23.28</v>
      </c>
      <c r="BD205" t="n">
        <v>42.64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366</v>
      </c>
      <c r="F206" t="n">
        <v>2027334</v>
      </c>
      <c r="G206" t="s">
        <v>74</v>
      </c>
      <c r="H206" t="s">
        <v>75</v>
      </c>
      <c r="I206" t="s"/>
      <c r="J206" t="s">
        <v>76</v>
      </c>
      <c r="K206" t="n">
        <v>62</v>
      </c>
      <c r="L206" t="s">
        <v>77</v>
      </c>
      <c r="M206" t="s"/>
      <c r="N206" t="s">
        <v>371</v>
      </c>
      <c r="O206" t="s">
        <v>79</v>
      </c>
      <c r="P206" t="s">
        <v>366</v>
      </c>
      <c r="Q206" t="s"/>
      <c r="R206" t="s">
        <v>107</v>
      </c>
      <c r="S206" t="s">
        <v>135</v>
      </c>
      <c r="T206" t="s">
        <v>82</v>
      </c>
      <c r="U206" t="s"/>
      <c r="V206" t="s">
        <v>83</v>
      </c>
      <c r="W206" t="s">
        <v>138</v>
      </c>
      <c r="X206" t="s"/>
      <c r="Y206" t="s">
        <v>85</v>
      </c>
      <c r="Z206">
        <f>HYPERLINK("https://hotelmonitor-cachepage.eclerx.com/savepage/tk_15433830706212924_sr_2058.html","info")</f>
        <v/>
      </c>
      <c r="AA206" t="n">
        <v>78492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95</v>
      </c>
      <c r="AL206" t="s"/>
      <c r="AM206" t="s"/>
      <c r="AN206" t="s"/>
      <c r="AO206" t="s"/>
      <c r="AP206" t="n">
        <v>95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2330404</v>
      </c>
      <c r="AZ206" t="s">
        <v>368</v>
      </c>
      <c r="BA206" t="s"/>
      <c r="BB206" t="n">
        <v>316503</v>
      </c>
      <c r="BC206" t="n">
        <v>23.28</v>
      </c>
      <c r="BD206" t="n">
        <v>42.64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366</v>
      </c>
      <c r="F207" t="n">
        <v>2027334</v>
      </c>
      <c r="G207" t="s">
        <v>74</v>
      </c>
      <c r="H207" t="s">
        <v>75</v>
      </c>
      <c r="I207" t="s"/>
      <c r="J207" t="s">
        <v>76</v>
      </c>
      <c r="K207" t="n">
        <v>62</v>
      </c>
      <c r="L207" t="s">
        <v>77</v>
      </c>
      <c r="M207" t="s"/>
      <c r="N207" t="s">
        <v>153</v>
      </c>
      <c r="O207" t="s">
        <v>79</v>
      </c>
      <c r="P207" t="s">
        <v>366</v>
      </c>
      <c r="Q207" t="s"/>
      <c r="R207" t="s">
        <v>107</v>
      </c>
      <c r="S207" t="s">
        <v>135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HYPERLINK("https://hotelmonitor-cachepage.eclerx.com/savepage/tk_15433830706212924_sr_2058.html","info")</f>
        <v/>
      </c>
      <c r="AA207" t="n">
        <v>78492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95</v>
      </c>
      <c r="AL207" t="s"/>
      <c r="AM207" t="s"/>
      <c r="AN207" t="s"/>
      <c r="AO207" t="s"/>
      <c r="AP207" t="n">
        <v>95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2330404</v>
      </c>
      <c r="AZ207" t="s">
        <v>368</v>
      </c>
      <c r="BA207" t="s"/>
      <c r="BB207" t="n">
        <v>316503</v>
      </c>
      <c r="BC207" t="n">
        <v>23.28</v>
      </c>
      <c r="BD207" t="n">
        <v>42.64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366</v>
      </c>
      <c r="F208" t="n">
        <v>2027334</v>
      </c>
      <c r="G208" t="s">
        <v>74</v>
      </c>
      <c r="H208" t="s">
        <v>75</v>
      </c>
      <c r="I208" t="s"/>
      <c r="J208" t="s">
        <v>76</v>
      </c>
      <c r="K208" t="n">
        <v>62</v>
      </c>
      <c r="L208" t="s">
        <v>77</v>
      </c>
      <c r="M208" t="s"/>
      <c r="N208" t="s">
        <v>372</v>
      </c>
      <c r="O208" t="s">
        <v>79</v>
      </c>
      <c r="P208" t="s">
        <v>366</v>
      </c>
      <c r="Q208" t="s"/>
      <c r="R208" t="s">
        <v>107</v>
      </c>
      <c r="S208" t="s">
        <v>135</v>
      </c>
      <c r="T208" t="s">
        <v>82</v>
      </c>
      <c r="U208" t="s"/>
      <c r="V208" t="s">
        <v>83</v>
      </c>
      <c r="W208" t="s">
        <v>138</v>
      </c>
      <c r="X208" t="s"/>
      <c r="Y208" t="s">
        <v>85</v>
      </c>
      <c r="Z208">
        <f>HYPERLINK("https://hotelmonitor-cachepage.eclerx.com/savepage/tk_15433830706212924_sr_2058.html","info")</f>
        <v/>
      </c>
      <c r="AA208" t="n">
        <v>78492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95</v>
      </c>
      <c r="AL208" t="s"/>
      <c r="AM208" t="s"/>
      <c r="AN208" t="s"/>
      <c r="AO208" t="s"/>
      <c r="AP208" t="n">
        <v>95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2330404</v>
      </c>
      <c r="AZ208" t="s">
        <v>368</v>
      </c>
      <c r="BA208" t="s"/>
      <c r="BB208" t="n">
        <v>316503</v>
      </c>
      <c r="BC208" t="n">
        <v>23.28</v>
      </c>
      <c r="BD208" t="n">
        <v>42.64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366</v>
      </c>
      <c r="F209" t="n">
        <v>2027334</v>
      </c>
      <c r="G209" t="s">
        <v>74</v>
      </c>
      <c r="H209" t="s">
        <v>75</v>
      </c>
      <c r="I209" t="s"/>
      <c r="J209" t="s">
        <v>76</v>
      </c>
      <c r="K209" t="n">
        <v>62.67</v>
      </c>
      <c r="L209" t="s">
        <v>77</v>
      </c>
      <c r="M209" t="s"/>
      <c r="N209" t="s">
        <v>371</v>
      </c>
      <c r="O209" t="s">
        <v>79</v>
      </c>
      <c r="P209" t="s">
        <v>366</v>
      </c>
      <c r="Q209" t="s"/>
      <c r="R209" t="s">
        <v>107</v>
      </c>
      <c r="S209" t="s">
        <v>137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HYPERLINK("https://hotelmonitor-cachepage.eclerx.com/savepage/tk_15433830706212924_sr_2058.html","info")</f>
        <v/>
      </c>
      <c r="AA209" t="n">
        <v>78492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95</v>
      </c>
      <c r="AL209" t="s"/>
      <c r="AM209" t="s"/>
      <c r="AN209" t="s"/>
      <c r="AO209" t="s"/>
      <c r="AP209" t="n">
        <v>95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2330404</v>
      </c>
      <c r="AZ209" t="s">
        <v>368</v>
      </c>
      <c r="BA209" t="s"/>
      <c r="BB209" t="n">
        <v>316503</v>
      </c>
      <c r="BC209" t="n">
        <v>23.28</v>
      </c>
      <c r="BD209" t="n">
        <v>42.64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366</v>
      </c>
      <c r="F210" t="n">
        <v>2027334</v>
      </c>
      <c r="G210" t="s">
        <v>74</v>
      </c>
      <c r="H210" t="s">
        <v>75</v>
      </c>
      <c r="I210" t="s"/>
      <c r="J210" t="s">
        <v>76</v>
      </c>
      <c r="K210" t="n">
        <v>62.67</v>
      </c>
      <c r="L210" t="s">
        <v>77</v>
      </c>
      <c r="M210" t="s"/>
      <c r="N210" t="s">
        <v>372</v>
      </c>
      <c r="O210" t="s">
        <v>79</v>
      </c>
      <c r="P210" t="s">
        <v>366</v>
      </c>
      <c r="Q210" t="s"/>
      <c r="R210" t="s">
        <v>107</v>
      </c>
      <c r="S210" t="s">
        <v>137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HYPERLINK("https://hotelmonitor-cachepage.eclerx.com/savepage/tk_15433830706212924_sr_2058.html","info")</f>
        <v/>
      </c>
      <c r="AA210" t="n">
        <v>78492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95</v>
      </c>
      <c r="AL210" t="s"/>
      <c r="AM210" t="s"/>
      <c r="AN210" t="s"/>
      <c r="AO210" t="s"/>
      <c r="AP210" t="n">
        <v>95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2330404</v>
      </c>
      <c r="AZ210" t="s">
        <v>368</v>
      </c>
      <c r="BA210" t="s"/>
      <c r="BB210" t="n">
        <v>316503</v>
      </c>
      <c r="BC210" t="n">
        <v>23.28</v>
      </c>
      <c r="BD210" t="n">
        <v>42.64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366</v>
      </c>
      <c r="F211" t="n">
        <v>2027334</v>
      </c>
      <c r="G211" t="s">
        <v>74</v>
      </c>
      <c r="H211" t="s">
        <v>75</v>
      </c>
      <c r="I211" t="s"/>
      <c r="J211" t="s">
        <v>76</v>
      </c>
      <c r="K211" t="n">
        <v>68</v>
      </c>
      <c r="L211" t="s">
        <v>77</v>
      </c>
      <c r="M211" t="s"/>
      <c r="N211" t="s">
        <v>371</v>
      </c>
      <c r="O211" t="s">
        <v>79</v>
      </c>
      <c r="P211" t="s">
        <v>366</v>
      </c>
      <c r="Q211" t="s"/>
      <c r="R211" t="s">
        <v>107</v>
      </c>
      <c r="S211" t="s">
        <v>304</v>
      </c>
      <c r="T211" t="s">
        <v>82</v>
      </c>
      <c r="U211" t="s"/>
      <c r="V211" t="s">
        <v>83</v>
      </c>
      <c r="W211" t="s">
        <v>138</v>
      </c>
      <c r="X211" t="s"/>
      <c r="Y211" t="s">
        <v>85</v>
      </c>
      <c r="Z211">
        <f>HYPERLINK("https://hotelmonitor-cachepage.eclerx.com/savepage/tk_15433830706212924_sr_2058.html","info")</f>
        <v/>
      </c>
      <c r="AA211" t="n">
        <v>78492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95</v>
      </c>
      <c r="AL211" t="s"/>
      <c r="AM211" t="s"/>
      <c r="AN211" t="s"/>
      <c r="AO211" t="s"/>
      <c r="AP211" t="n">
        <v>95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2330404</v>
      </c>
      <c r="AZ211" t="s">
        <v>368</v>
      </c>
      <c r="BA211" t="s"/>
      <c r="BB211" t="n">
        <v>316503</v>
      </c>
      <c r="BC211" t="n">
        <v>23.28</v>
      </c>
      <c r="BD211" t="n">
        <v>42.64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366</v>
      </c>
      <c r="F212" t="n">
        <v>2027334</v>
      </c>
      <c r="G212" t="s">
        <v>74</v>
      </c>
      <c r="H212" t="s">
        <v>75</v>
      </c>
      <c r="I212" t="s"/>
      <c r="J212" t="s">
        <v>76</v>
      </c>
      <c r="K212" t="n">
        <v>68</v>
      </c>
      <c r="L212" t="s">
        <v>77</v>
      </c>
      <c r="M212" t="s"/>
      <c r="N212" t="s">
        <v>372</v>
      </c>
      <c r="O212" t="s">
        <v>79</v>
      </c>
      <c r="P212" t="s">
        <v>366</v>
      </c>
      <c r="Q212" t="s"/>
      <c r="R212" t="s">
        <v>107</v>
      </c>
      <c r="S212" t="s">
        <v>304</v>
      </c>
      <c r="T212" t="s">
        <v>82</v>
      </c>
      <c r="U212" t="s"/>
      <c r="V212" t="s">
        <v>83</v>
      </c>
      <c r="W212" t="s">
        <v>138</v>
      </c>
      <c r="X212" t="s"/>
      <c r="Y212" t="s">
        <v>85</v>
      </c>
      <c r="Z212">
        <f>HYPERLINK("https://hotelmonitor-cachepage.eclerx.com/savepage/tk_15433830706212924_sr_2058.html","info")</f>
        <v/>
      </c>
      <c r="AA212" t="n">
        <v>78492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95</v>
      </c>
      <c r="AL212" t="s"/>
      <c r="AM212" t="s"/>
      <c r="AN212" t="s"/>
      <c r="AO212" t="s"/>
      <c r="AP212" t="n">
        <v>95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2330404</v>
      </c>
      <c r="AZ212" t="s">
        <v>368</v>
      </c>
      <c r="BA212" t="s"/>
      <c r="BB212" t="n">
        <v>316503</v>
      </c>
      <c r="BC212" t="n">
        <v>23.28</v>
      </c>
      <c r="BD212" t="n">
        <v>42.64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366</v>
      </c>
      <c r="F213" t="n">
        <v>2027334</v>
      </c>
      <c r="G213" t="s">
        <v>74</v>
      </c>
      <c r="H213" t="s">
        <v>75</v>
      </c>
      <c r="I213" t="s"/>
      <c r="J213" t="s">
        <v>76</v>
      </c>
      <c r="K213" t="n">
        <v>74</v>
      </c>
      <c r="L213" t="s">
        <v>77</v>
      </c>
      <c r="M213" t="s"/>
      <c r="N213" t="s">
        <v>371</v>
      </c>
      <c r="O213" t="s">
        <v>79</v>
      </c>
      <c r="P213" t="s">
        <v>366</v>
      </c>
      <c r="Q213" t="s"/>
      <c r="R213" t="s">
        <v>107</v>
      </c>
      <c r="S213" t="s">
        <v>373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HYPERLINK("https://hotelmonitor-cachepage.eclerx.com/savepage/tk_15433830706212924_sr_2058.html","info")</f>
        <v/>
      </c>
      <c r="AA213" t="n">
        <v>78492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95</v>
      </c>
      <c r="AL213" t="s"/>
      <c r="AM213" t="s"/>
      <c r="AN213" t="s"/>
      <c r="AO213" t="s"/>
      <c r="AP213" t="n">
        <v>95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2330404</v>
      </c>
      <c r="AZ213" t="s">
        <v>368</v>
      </c>
      <c r="BA213" t="s"/>
      <c r="BB213" t="n">
        <v>316503</v>
      </c>
      <c r="BC213" t="n">
        <v>23.28</v>
      </c>
      <c r="BD213" t="n">
        <v>42.64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366</v>
      </c>
      <c r="F214" t="n">
        <v>2027334</v>
      </c>
      <c r="G214" t="s">
        <v>74</v>
      </c>
      <c r="H214" t="s">
        <v>75</v>
      </c>
      <c r="I214" t="s"/>
      <c r="J214" t="s">
        <v>76</v>
      </c>
      <c r="K214" t="n">
        <v>74</v>
      </c>
      <c r="L214" t="s">
        <v>77</v>
      </c>
      <c r="M214" t="s"/>
      <c r="N214" t="s">
        <v>372</v>
      </c>
      <c r="O214" t="s">
        <v>79</v>
      </c>
      <c r="P214" t="s">
        <v>366</v>
      </c>
      <c r="Q214" t="s"/>
      <c r="R214" t="s">
        <v>107</v>
      </c>
      <c r="S214" t="s">
        <v>373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HYPERLINK("https://hotelmonitor-cachepage.eclerx.com/savepage/tk_15433830706212924_sr_2058.html","info")</f>
        <v/>
      </c>
      <c r="AA214" t="n">
        <v>78492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95</v>
      </c>
      <c r="AL214" t="s"/>
      <c r="AM214" t="s"/>
      <c r="AN214" t="s"/>
      <c r="AO214" t="s"/>
      <c r="AP214" t="n">
        <v>95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2330404</v>
      </c>
      <c r="AZ214" t="s">
        <v>368</v>
      </c>
      <c r="BA214" t="s"/>
      <c r="BB214" t="n">
        <v>316503</v>
      </c>
      <c r="BC214" t="n">
        <v>23.28</v>
      </c>
      <c r="BD214" t="n">
        <v>42.64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374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29.67</v>
      </c>
      <c r="L215" t="s">
        <v>77</v>
      </c>
      <c r="M215" t="s"/>
      <c r="N215" t="s">
        <v>375</v>
      </c>
      <c r="O215" t="s">
        <v>79</v>
      </c>
      <c r="P215" t="s">
        <v>374</v>
      </c>
      <c r="Q215" t="s"/>
      <c r="R215" t="s">
        <v>107</v>
      </c>
      <c r="S215" t="s">
        <v>376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HYPERLINK("https://hotelmonitor-cachepage.eclerx.com/savepage/tk_15433830563996754_sr_2058.html","info")</f>
        <v/>
      </c>
      <c r="AA215" t="n">
        <v>-2330373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95</v>
      </c>
      <c r="AL215" t="s"/>
      <c r="AM215" t="s"/>
      <c r="AN215" t="s"/>
      <c r="AO215" t="s"/>
      <c r="AP215" t="n">
        <v>92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2330373</v>
      </c>
      <c r="AZ215" t="s">
        <v>377</v>
      </c>
      <c r="BA215" t="s"/>
      <c r="BB215" t="n">
        <v>316501</v>
      </c>
      <c r="BC215" t="n">
        <v>23.3143</v>
      </c>
      <c r="BD215" t="n">
        <v>42.6959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374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31.33</v>
      </c>
      <c r="L216" t="s">
        <v>77</v>
      </c>
      <c r="M216" t="s"/>
      <c r="N216" t="s">
        <v>375</v>
      </c>
      <c r="O216" t="s">
        <v>79</v>
      </c>
      <c r="P216" t="s">
        <v>374</v>
      </c>
      <c r="Q216" t="s"/>
      <c r="R216" t="s">
        <v>107</v>
      </c>
      <c r="S216" t="s">
        <v>110</v>
      </c>
      <c r="T216" t="s">
        <v>82</v>
      </c>
      <c r="U216" t="s"/>
      <c r="V216" t="s">
        <v>83</v>
      </c>
      <c r="W216" t="s">
        <v>138</v>
      </c>
      <c r="X216" t="s"/>
      <c r="Y216" t="s">
        <v>85</v>
      </c>
      <c r="Z216">
        <f>HYPERLINK("https://hotelmonitor-cachepage.eclerx.com/savepage/tk_15433830563996754_sr_2058.html","info")</f>
        <v/>
      </c>
      <c r="AA216" t="n">
        <v>-2330373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95</v>
      </c>
      <c r="AL216" t="s"/>
      <c r="AM216" t="s"/>
      <c r="AN216" t="s"/>
      <c r="AO216" t="s"/>
      <c r="AP216" t="n">
        <v>92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2330373</v>
      </c>
      <c r="AZ216" t="s">
        <v>377</v>
      </c>
      <c r="BA216" t="s"/>
      <c r="BB216" t="n">
        <v>316501</v>
      </c>
      <c r="BC216" t="n">
        <v>23.3143</v>
      </c>
      <c r="BD216" t="n">
        <v>42.6959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374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33</v>
      </c>
      <c r="L217" t="s">
        <v>77</v>
      </c>
      <c r="M217" t="s"/>
      <c r="N217" t="s">
        <v>375</v>
      </c>
      <c r="O217" t="s">
        <v>79</v>
      </c>
      <c r="P217" t="s">
        <v>374</v>
      </c>
      <c r="Q217" t="s"/>
      <c r="R217" t="s">
        <v>107</v>
      </c>
      <c r="S217" t="s">
        <v>378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HYPERLINK("https://hotelmonitor-cachepage.eclerx.com/savepage/tk_15433830563996754_sr_2058.html","info")</f>
        <v/>
      </c>
      <c r="AA217" t="n">
        <v>-2330373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95</v>
      </c>
      <c r="AL217" t="s"/>
      <c r="AM217" t="s"/>
      <c r="AN217" t="s"/>
      <c r="AO217" t="s"/>
      <c r="AP217" t="n">
        <v>92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2330373</v>
      </c>
      <c r="AZ217" t="s">
        <v>377</v>
      </c>
      <c r="BA217" t="s"/>
      <c r="BB217" t="n">
        <v>316501</v>
      </c>
      <c r="BC217" t="n">
        <v>23.3143</v>
      </c>
      <c r="BD217" t="n">
        <v>42.6959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374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36.67</v>
      </c>
      <c r="L218" t="s">
        <v>77</v>
      </c>
      <c r="M218" t="s"/>
      <c r="N218" t="s">
        <v>265</v>
      </c>
      <c r="O218" t="s">
        <v>79</v>
      </c>
      <c r="P218" t="s">
        <v>374</v>
      </c>
      <c r="Q218" t="s"/>
      <c r="R218" t="s">
        <v>107</v>
      </c>
      <c r="S218" t="s">
        <v>146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HYPERLINK("https://hotelmonitor-cachepage.eclerx.com/savepage/tk_15433830563996754_sr_2058.html","info")</f>
        <v/>
      </c>
      <c r="AA218" t="n">
        <v>-2330373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95</v>
      </c>
      <c r="AL218" t="s"/>
      <c r="AM218" t="s"/>
      <c r="AN218" t="s"/>
      <c r="AO218" t="s"/>
      <c r="AP218" t="n">
        <v>92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2330373</v>
      </c>
      <c r="AZ218" t="s">
        <v>377</v>
      </c>
      <c r="BA218" t="s"/>
      <c r="BB218" t="n">
        <v>316501</v>
      </c>
      <c r="BC218" t="n">
        <v>23.3143</v>
      </c>
      <c r="BD218" t="n">
        <v>42.6959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374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38.33</v>
      </c>
      <c r="L219" t="s">
        <v>77</v>
      </c>
      <c r="M219" t="s"/>
      <c r="N219" t="s">
        <v>265</v>
      </c>
      <c r="O219" t="s">
        <v>79</v>
      </c>
      <c r="P219" t="s">
        <v>374</v>
      </c>
      <c r="Q219" t="s"/>
      <c r="R219" t="s">
        <v>107</v>
      </c>
      <c r="S219" t="s">
        <v>115</v>
      </c>
      <c r="T219" t="s">
        <v>82</v>
      </c>
      <c r="U219" t="s"/>
      <c r="V219" t="s">
        <v>83</v>
      </c>
      <c r="W219" t="s">
        <v>138</v>
      </c>
      <c r="X219" t="s"/>
      <c r="Y219" t="s">
        <v>85</v>
      </c>
      <c r="Z219">
        <f>HYPERLINK("https://hotelmonitor-cachepage.eclerx.com/savepage/tk_15433830563996754_sr_2058.html","info")</f>
        <v/>
      </c>
      <c r="AA219" t="n">
        <v>-2330373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95</v>
      </c>
      <c r="AL219" t="s"/>
      <c r="AM219" t="s"/>
      <c r="AN219" t="s"/>
      <c r="AO219" t="s"/>
      <c r="AP219" t="n">
        <v>92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2330373</v>
      </c>
      <c r="AZ219" t="s">
        <v>377</v>
      </c>
      <c r="BA219" t="s"/>
      <c r="BB219" t="n">
        <v>316501</v>
      </c>
      <c r="BC219" t="n">
        <v>23.3143</v>
      </c>
      <c r="BD219" t="n">
        <v>42.6959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374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41</v>
      </c>
      <c r="L220" t="s">
        <v>77</v>
      </c>
      <c r="M220" t="s"/>
      <c r="N220" t="s">
        <v>265</v>
      </c>
      <c r="O220" t="s">
        <v>79</v>
      </c>
      <c r="P220" t="s">
        <v>374</v>
      </c>
      <c r="Q220" t="s"/>
      <c r="R220" t="s">
        <v>107</v>
      </c>
      <c r="S220" t="s">
        <v>379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HYPERLINK("https://hotelmonitor-cachepage.eclerx.com/savepage/tk_15433830563996754_sr_2058.html","info")</f>
        <v/>
      </c>
      <c r="AA220" t="n">
        <v>-2330373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95</v>
      </c>
      <c r="AL220" t="s"/>
      <c r="AM220" t="s"/>
      <c r="AN220" t="s"/>
      <c r="AO220" t="s"/>
      <c r="AP220" t="n">
        <v>92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2330373</v>
      </c>
      <c r="AZ220" t="s">
        <v>377</v>
      </c>
      <c r="BA220" t="s"/>
      <c r="BB220" t="n">
        <v>316501</v>
      </c>
      <c r="BC220" t="n">
        <v>23.3143</v>
      </c>
      <c r="BD220" t="n">
        <v>42.6959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374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43.67</v>
      </c>
      <c r="L221" t="s">
        <v>77</v>
      </c>
      <c r="M221" t="s"/>
      <c r="N221" t="s">
        <v>380</v>
      </c>
      <c r="O221" t="s">
        <v>79</v>
      </c>
      <c r="P221" t="s">
        <v>374</v>
      </c>
      <c r="Q221" t="s"/>
      <c r="R221" t="s">
        <v>107</v>
      </c>
      <c r="S221" t="s">
        <v>381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HYPERLINK("https://hotelmonitor-cachepage.eclerx.com/savepage/tk_15433830563996754_sr_2058.html","info")</f>
        <v/>
      </c>
      <c r="AA221" t="n">
        <v>-2330373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95</v>
      </c>
      <c r="AL221" t="s"/>
      <c r="AM221" t="s"/>
      <c r="AN221" t="s"/>
      <c r="AO221" t="s"/>
      <c r="AP221" t="n">
        <v>92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2330373</v>
      </c>
      <c r="AZ221" t="s">
        <v>377</v>
      </c>
      <c r="BA221" t="s"/>
      <c r="BB221" t="n">
        <v>316501</v>
      </c>
      <c r="BC221" t="n">
        <v>23.3143</v>
      </c>
      <c r="BD221" t="n">
        <v>42.6959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374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46.67</v>
      </c>
      <c r="L222" t="s">
        <v>77</v>
      </c>
      <c r="M222" t="s"/>
      <c r="N222" t="s">
        <v>380</v>
      </c>
      <c r="O222" t="s">
        <v>79</v>
      </c>
      <c r="P222" t="s">
        <v>374</v>
      </c>
      <c r="Q222" t="s"/>
      <c r="R222" t="s">
        <v>107</v>
      </c>
      <c r="S222" t="s">
        <v>382</v>
      </c>
      <c r="T222" t="s">
        <v>82</v>
      </c>
      <c r="U222" t="s"/>
      <c r="V222" t="s">
        <v>83</v>
      </c>
      <c r="W222" t="s">
        <v>138</v>
      </c>
      <c r="X222" t="s"/>
      <c r="Y222" t="s">
        <v>85</v>
      </c>
      <c r="Z222">
        <f>HYPERLINK("https://hotelmonitor-cachepage.eclerx.com/savepage/tk_15433830563996754_sr_2058.html","info")</f>
        <v/>
      </c>
      <c r="AA222" t="n">
        <v>-2330373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95</v>
      </c>
      <c r="AL222" t="s"/>
      <c r="AM222" t="s"/>
      <c r="AN222" t="s"/>
      <c r="AO222" t="s"/>
      <c r="AP222" t="n">
        <v>92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2330373</v>
      </c>
      <c r="AZ222" t="s">
        <v>377</v>
      </c>
      <c r="BA222" t="s"/>
      <c r="BB222" t="n">
        <v>316501</v>
      </c>
      <c r="BC222" t="n">
        <v>23.3143</v>
      </c>
      <c r="BD222" t="n">
        <v>42.6959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374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48.33</v>
      </c>
      <c r="L223" t="s">
        <v>77</v>
      </c>
      <c r="M223" t="s"/>
      <c r="N223" t="s">
        <v>380</v>
      </c>
      <c r="O223" t="s">
        <v>79</v>
      </c>
      <c r="P223" t="s">
        <v>374</v>
      </c>
      <c r="Q223" t="s"/>
      <c r="R223" t="s">
        <v>107</v>
      </c>
      <c r="S223" t="s">
        <v>383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HYPERLINK("https://hotelmonitor-cachepage.eclerx.com/savepage/tk_15433830563996754_sr_2058.html","info")</f>
        <v/>
      </c>
      <c r="AA223" t="n">
        <v>-2330373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95</v>
      </c>
      <c r="AL223" t="s"/>
      <c r="AM223" t="s"/>
      <c r="AN223" t="s"/>
      <c r="AO223" t="s"/>
      <c r="AP223" t="n">
        <v>92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2330373</v>
      </c>
      <c r="AZ223" t="s">
        <v>377</v>
      </c>
      <c r="BA223" t="s"/>
      <c r="BB223" t="n">
        <v>316501</v>
      </c>
      <c r="BC223" t="n">
        <v>23.3143</v>
      </c>
      <c r="BD223" t="n">
        <v>42.6959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384</v>
      </c>
      <c r="F224" t="n">
        <v>2027354</v>
      </c>
      <c r="G224" t="s">
        <v>74</v>
      </c>
      <c r="H224" t="s">
        <v>75</v>
      </c>
      <c r="I224" t="s"/>
      <c r="J224" t="s">
        <v>76</v>
      </c>
      <c r="K224" t="n">
        <v>18.33</v>
      </c>
      <c r="L224" t="s">
        <v>77</v>
      </c>
      <c r="M224" t="s"/>
      <c r="N224" t="s">
        <v>385</v>
      </c>
      <c r="O224" t="s">
        <v>79</v>
      </c>
      <c r="P224" t="s">
        <v>386</v>
      </c>
      <c r="Q224" t="s"/>
      <c r="R224" t="s">
        <v>80</v>
      </c>
      <c r="S224" t="s">
        <v>333</v>
      </c>
      <c r="T224" t="s">
        <v>82</v>
      </c>
      <c r="U224" t="s"/>
      <c r="V224" t="s">
        <v>83</v>
      </c>
      <c r="W224" t="s">
        <v>138</v>
      </c>
      <c r="X224" t="s"/>
      <c r="Y224" t="s">
        <v>85</v>
      </c>
      <c r="Z224">
        <f>HYPERLINK("https://hotelmonitor-cachepage.eclerx.com/savepage/tk_15433827718246078_sr_2058.html","info")</f>
        <v/>
      </c>
      <c r="AA224" t="n">
        <v>163374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95</v>
      </c>
      <c r="AL224" t="s"/>
      <c r="AM224" t="s"/>
      <c r="AN224" t="s"/>
      <c r="AO224" t="s"/>
      <c r="AP224" t="n">
        <v>41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2329697</v>
      </c>
      <c r="AZ224" t="s">
        <v>387</v>
      </c>
      <c r="BA224" t="s"/>
      <c r="BB224" t="n">
        <v>1704868</v>
      </c>
      <c r="BC224" t="n">
        <v>23.2472</v>
      </c>
      <c r="BD224" t="n">
        <v>42.6726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384</v>
      </c>
      <c r="F225" t="n">
        <v>2027354</v>
      </c>
      <c r="G225" t="s">
        <v>74</v>
      </c>
      <c r="H225" t="s">
        <v>75</v>
      </c>
      <c r="I225" t="s"/>
      <c r="J225" t="s">
        <v>76</v>
      </c>
      <c r="K225" t="n">
        <v>19</v>
      </c>
      <c r="L225" t="s">
        <v>77</v>
      </c>
      <c r="M225" t="s"/>
      <c r="N225" t="s">
        <v>106</v>
      </c>
      <c r="O225" t="s">
        <v>79</v>
      </c>
      <c r="P225" t="s">
        <v>386</v>
      </c>
      <c r="Q225" t="s"/>
      <c r="R225" t="s">
        <v>80</v>
      </c>
      <c r="S225" t="s">
        <v>388</v>
      </c>
      <c r="T225" t="s">
        <v>82</v>
      </c>
      <c r="U225" t="s"/>
      <c r="V225" t="s">
        <v>83</v>
      </c>
      <c r="W225" t="s">
        <v>138</v>
      </c>
      <c r="X225" t="s"/>
      <c r="Y225" t="s">
        <v>85</v>
      </c>
      <c r="Z225">
        <f>HYPERLINK("https://hotelmonitor-cachepage.eclerx.com/savepage/tk_15433827718246078_sr_2058.html","info")</f>
        <v/>
      </c>
      <c r="AA225" t="n">
        <v>163374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95</v>
      </c>
      <c r="AL225" t="s"/>
      <c r="AM225" t="s"/>
      <c r="AN225" t="s"/>
      <c r="AO225" t="s"/>
      <c r="AP225" t="n">
        <v>41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2329697</v>
      </c>
      <c r="AZ225" t="s">
        <v>387</v>
      </c>
      <c r="BA225" t="s"/>
      <c r="BB225" t="n">
        <v>1704868</v>
      </c>
      <c r="BC225" t="n">
        <v>23.2472</v>
      </c>
      <c r="BD225" t="n">
        <v>42.6726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384</v>
      </c>
      <c r="F226" t="n">
        <v>2027354</v>
      </c>
      <c r="G226" t="s">
        <v>74</v>
      </c>
      <c r="H226" t="s">
        <v>75</v>
      </c>
      <c r="I226" t="s"/>
      <c r="J226" t="s">
        <v>76</v>
      </c>
      <c r="K226" t="n">
        <v>20</v>
      </c>
      <c r="L226" t="s">
        <v>77</v>
      </c>
      <c r="M226" t="s"/>
      <c r="N226" t="s">
        <v>389</v>
      </c>
      <c r="O226" t="s">
        <v>79</v>
      </c>
      <c r="P226" t="s">
        <v>386</v>
      </c>
      <c r="Q226" t="s"/>
      <c r="R226" t="s">
        <v>80</v>
      </c>
      <c r="S226" t="s">
        <v>390</v>
      </c>
      <c r="T226" t="s">
        <v>82</v>
      </c>
      <c r="U226" t="s"/>
      <c r="V226" t="s">
        <v>83</v>
      </c>
      <c r="W226" t="s">
        <v>138</v>
      </c>
      <c r="X226" t="s"/>
      <c r="Y226" t="s">
        <v>85</v>
      </c>
      <c r="Z226">
        <f>HYPERLINK("https://hotelmonitor-cachepage.eclerx.com/savepage/tk_15433827718246078_sr_2058.html","info")</f>
        <v/>
      </c>
      <c r="AA226" t="n">
        <v>163374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95</v>
      </c>
      <c r="AL226" t="s"/>
      <c r="AM226" t="s"/>
      <c r="AN226" t="s"/>
      <c r="AO226" t="s"/>
      <c r="AP226" t="n">
        <v>41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2329697</v>
      </c>
      <c r="AZ226" t="s">
        <v>387</v>
      </c>
      <c r="BA226" t="s"/>
      <c r="BB226" t="n">
        <v>1704868</v>
      </c>
      <c r="BC226" t="n">
        <v>23.2472</v>
      </c>
      <c r="BD226" t="n">
        <v>42.6726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384</v>
      </c>
      <c r="F227" t="n">
        <v>2027354</v>
      </c>
      <c r="G227" t="s">
        <v>74</v>
      </c>
      <c r="H227" t="s">
        <v>75</v>
      </c>
      <c r="I227" t="s"/>
      <c r="J227" t="s">
        <v>76</v>
      </c>
      <c r="K227" t="n">
        <v>20</v>
      </c>
      <c r="L227" t="s">
        <v>77</v>
      </c>
      <c r="M227" t="s"/>
      <c r="N227" t="s">
        <v>385</v>
      </c>
      <c r="O227" t="s">
        <v>79</v>
      </c>
      <c r="P227" t="s">
        <v>386</v>
      </c>
      <c r="Q227" t="s"/>
      <c r="R227" t="s">
        <v>80</v>
      </c>
      <c r="S227" t="s">
        <v>390</v>
      </c>
      <c r="T227" t="s">
        <v>82</v>
      </c>
      <c r="U227" t="s"/>
      <c r="V227" t="s">
        <v>83</v>
      </c>
      <c r="W227" t="s">
        <v>138</v>
      </c>
      <c r="X227" t="s"/>
      <c r="Y227" t="s">
        <v>85</v>
      </c>
      <c r="Z227">
        <f>HYPERLINK("https://hotelmonitor-cachepage.eclerx.com/savepage/tk_15433827718246078_sr_2058.html","info")</f>
        <v/>
      </c>
      <c r="AA227" t="n">
        <v>163374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95</v>
      </c>
      <c r="AL227" t="s"/>
      <c r="AM227" t="s"/>
      <c r="AN227" t="s"/>
      <c r="AO227" t="s"/>
      <c r="AP227" t="n">
        <v>41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2329697</v>
      </c>
      <c r="AZ227" t="s">
        <v>387</v>
      </c>
      <c r="BA227" t="s"/>
      <c r="BB227" t="n">
        <v>1704868</v>
      </c>
      <c r="BC227" t="n">
        <v>23.2472</v>
      </c>
      <c r="BD227" t="n">
        <v>42.6726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384</v>
      </c>
      <c r="F228" t="n">
        <v>2027354</v>
      </c>
      <c r="G228" t="s">
        <v>74</v>
      </c>
      <c r="H228" t="s">
        <v>75</v>
      </c>
      <c r="I228" t="s"/>
      <c r="J228" t="s">
        <v>76</v>
      </c>
      <c r="K228" t="n">
        <v>21.33</v>
      </c>
      <c r="L228" t="s">
        <v>77</v>
      </c>
      <c r="M228" t="s"/>
      <c r="N228" t="s">
        <v>106</v>
      </c>
      <c r="O228" t="s">
        <v>79</v>
      </c>
      <c r="P228" t="s">
        <v>386</v>
      </c>
      <c r="Q228" t="s"/>
      <c r="R228" t="s">
        <v>80</v>
      </c>
      <c r="S228" t="s">
        <v>350</v>
      </c>
      <c r="T228" t="s">
        <v>82</v>
      </c>
      <c r="U228" t="s"/>
      <c r="V228" t="s">
        <v>83</v>
      </c>
      <c r="W228" t="s">
        <v>138</v>
      </c>
      <c r="X228" t="s"/>
      <c r="Y228" t="s">
        <v>85</v>
      </c>
      <c r="Z228">
        <f>HYPERLINK("https://hotelmonitor-cachepage.eclerx.com/savepage/tk_15433827718246078_sr_2058.html","info")</f>
        <v/>
      </c>
      <c r="AA228" t="n">
        <v>163374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95</v>
      </c>
      <c r="AL228" t="s"/>
      <c r="AM228" t="s"/>
      <c r="AN228" t="s"/>
      <c r="AO228" t="s"/>
      <c r="AP228" t="n">
        <v>41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2329697</v>
      </c>
      <c r="AZ228" t="s">
        <v>387</v>
      </c>
      <c r="BA228" t="s"/>
      <c r="BB228" t="n">
        <v>1704868</v>
      </c>
      <c r="BC228" t="n">
        <v>23.2472</v>
      </c>
      <c r="BD228" t="n">
        <v>42.6726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384</v>
      </c>
      <c r="F229" t="n">
        <v>2027354</v>
      </c>
      <c r="G229" t="s">
        <v>74</v>
      </c>
      <c r="H229" t="s">
        <v>75</v>
      </c>
      <c r="I229" t="s"/>
      <c r="J229" t="s">
        <v>76</v>
      </c>
      <c r="K229" t="n">
        <v>21.67</v>
      </c>
      <c r="L229" t="s">
        <v>77</v>
      </c>
      <c r="M229" t="s"/>
      <c r="N229" t="s">
        <v>97</v>
      </c>
      <c r="O229" t="s">
        <v>79</v>
      </c>
      <c r="P229" t="s">
        <v>386</v>
      </c>
      <c r="Q229" t="s"/>
      <c r="R229" t="s">
        <v>80</v>
      </c>
      <c r="S229" t="s">
        <v>325</v>
      </c>
      <c r="T229" t="s">
        <v>82</v>
      </c>
      <c r="U229" t="s"/>
      <c r="V229" t="s">
        <v>83</v>
      </c>
      <c r="W229" t="s">
        <v>138</v>
      </c>
      <c r="X229" t="s"/>
      <c r="Y229" t="s">
        <v>85</v>
      </c>
      <c r="Z229">
        <f>HYPERLINK("https://hotelmonitor-cachepage.eclerx.com/savepage/tk_15433827718246078_sr_2058.html","info")</f>
        <v/>
      </c>
      <c r="AA229" t="n">
        <v>163374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95</v>
      </c>
      <c r="AL229" t="s"/>
      <c r="AM229" t="s"/>
      <c r="AN229" t="s"/>
      <c r="AO229" t="s"/>
      <c r="AP229" t="n">
        <v>41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2329697</v>
      </c>
      <c r="AZ229" t="s">
        <v>387</v>
      </c>
      <c r="BA229" t="s"/>
      <c r="BB229" t="n">
        <v>1704868</v>
      </c>
      <c r="BC229" t="n">
        <v>23.2472</v>
      </c>
      <c r="BD229" t="n">
        <v>42.6726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384</v>
      </c>
      <c r="F230" t="n">
        <v>2027354</v>
      </c>
      <c r="G230" t="s">
        <v>74</v>
      </c>
      <c r="H230" t="s">
        <v>75</v>
      </c>
      <c r="I230" t="s"/>
      <c r="J230" t="s">
        <v>76</v>
      </c>
      <c r="K230" t="n">
        <v>22.67</v>
      </c>
      <c r="L230" t="s">
        <v>77</v>
      </c>
      <c r="M230" t="s"/>
      <c r="N230" t="s">
        <v>391</v>
      </c>
      <c r="O230" t="s">
        <v>79</v>
      </c>
      <c r="P230" t="s">
        <v>386</v>
      </c>
      <c r="Q230" t="s"/>
      <c r="R230" t="s">
        <v>80</v>
      </c>
      <c r="S230" t="s">
        <v>354</v>
      </c>
      <c r="T230" t="s">
        <v>82</v>
      </c>
      <c r="U230" t="s"/>
      <c r="V230" t="s">
        <v>83</v>
      </c>
      <c r="W230" t="s">
        <v>138</v>
      </c>
      <c r="X230" t="s"/>
      <c r="Y230" t="s">
        <v>85</v>
      </c>
      <c r="Z230">
        <f>HYPERLINK("https://hotelmonitor-cachepage.eclerx.com/savepage/tk_15433827718246078_sr_2058.html","info")</f>
        <v/>
      </c>
      <c r="AA230" t="n">
        <v>163374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95</v>
      </c>
      <c r="AL230" t="s"/>
      <c r="AM230" t="s"/>
      <c r="AN230" t="s"/>
      <c r="AO230" t="s"/>
      <c r="AP230" t="n">
        <v>41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2329697</v>
      </c>
      <c r="AZ230" t="s">
        <v>387</v>
      </c>
      <c r="BA230" t="s"/>
      <c r="BB230" t="n">
        <v>1704868</v>
      </c>
      <c r="BC230" t="n">
        <v>23.2472</v>
      </c>
      <c r="BD230" t="n">
        <v>42.6726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384</v>
      </c>
      <c r="F231" t="n">
        <v>2027354</v>
      </c>
      <c r="G231" t="s">
        <v>74</v>
      </c>
      <c r="H231" t="s">
        <v>75</v>
      </c>
      <c r="I231" t="s"/>
      <c r="J231" t="s">
        <v>76</v>
      </c>
      <c r="K231" t="n">
        <v>23.67</v>
      </c>
      <c r="L231" t="s">
        <v>77</v>
      </c>
      <c r="M231" t="s"/>
      <c r="N231" t="s">
        <v>392</v>
      </c>
      <c r="O231" t="s">
        <v>79</v>
      </c>
      <c r="P231" t="s">
        <v>386</v>
      </c>
      <c r="Q231" t="s"/>
      <c r="R231" t="s">
        <v>80</v>
      </c>
      <c r="S231" t="s">
        <v>81</v>
      </c>
      <c r="T231" t="s">
        <v>82</v>
      </c>
      <c r="U231" t="s"/>
      <c r="V231" t="s">
        <v>83</v>
      </c>
      <c r="W231" t="s">
        <v>138</v>
      </c>
      <c r="X231" t="s"/>
      <c r="Y231" t="s">
        <v>85</v>
      </c>
      <c r="Z231">
        <f>HYPERLINK("https://hotelmonitor-cachepage.eclerx.com/savepage/tk_15433827718246078_sr_2058.html","info")</f>
        <v/>
      </c>
      <c r="AA231" t="n">
        <v>163374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95</v>
      </c>
      <c r="AL231" t="s"/>
      <c r="AM231" t="s"/>
      <c r="AN231" t="s"/>
      <c r="AO231" t="s"/>
      <c r="AP231" t="n">
        <v>41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2329697</v>
      </c>
      <c r="AZ231" t="s">
        <v>387</v>
      </c>
      <c r="BA231" t="s"/>
      <c r="BB231" t="n">
        <v>1704868</v>
      </c>
      <c r="BC231" t="n">
        <v>23.2472</v>
      </c>
      <c r="BD231" t="n">
        <v>42.6726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384</v>
      </c>
      <c r="F232" t="n">
        <v>2027354</v>
      </c>
      <c r="G232" t="s">
        <v>74</v>
      </c>
      <c r="H232" t="s">
        <v>75</v>
      </c>
      <c r="I232" t="s"/>
      <c r="J232" t="s">
        <v>76</v>
      </c>
      <c r="K232" t="n">
        <v>25</v>
      </c>
      <c r="L232" t="s">
        <v>77</v>
      </c>
      <c r="M232" t="s"/>
      <c r="N232" t="s">
        <v>393</v>
      </c>
      <c r="O232" t="s">
        <v>79</v>
      </c>
      <c r="P232" t="s">
        <v>386</v>
      </c>
      <c r="Q232" t="s"/>
      <c r="R232" t="s">
        <v>80</v>
      </c>
      <c r="S232" t="s">
        <v>355</v>
      </c>
      <c r="T232" t="s">
        <v>82</v>
      </c>
      <c r="U232" t="s"/>
      <c r="V232" t="s">
        <v>83</v>
      </c>
      <c r="W232" t="s">
        <v>138</v>
      </c>
      <c r="X232" t="s"/>
      <c r="Y232" t="s">
        <v>85</v>
      </c>
      <c r="Z232">
        <f>HYPERLINK("https://hotelmonitor-cachepage.eclerx.com/savepage/tk_15433827718246078_sr_2058.html","info")</f>
        <v/>
      </c>
      <c r="AA232" t="n">
        <v>163374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95</v>
      </c>
      <c r="AL232" t="s"/>
      <c r="AM232" t="s"/>
      <c r="AN232" t="s"/>
      <c r="AO232" t="s"/>
      <c r="AP232" t="n">
        <v>41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2329697</v>
      </c>
      <c r="AZ232" t="s">
        <v>387</v>
      </c>
      <c r="BA232" t="s"/>
      <c r="BB232" t="n">
        <v>1704868</v>
      </c>
      <c r="BC232" t="n">
        <v>23.2472</v>
      </c>
      <c r="BD232" t="n">
        <v>42.6726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384</v>
      </c>
      <c r="F233" t="n">
        <v>2027354</v>
      </c>
      <c r="G233" t="s">
        <v>74</v>
      </c>
      <c r="H233" t="s">
        <v>75</v>
      </c>
      <c r="I233" t="s"/>
      <c r="J233" t="s">
        <v>76</v>
      </c>
      <c r="K233" t="n">
        <v>25.33</v>
      </c>
      <c r="L233" t="s">
        <v>77</v>
      </c>
      <c r="M233" t="s"/>
      <c r="N233" t="s">
        <v>391</v>
      </c>
      <c r="O233" t="s">
        <v>79</v>
      </c>
      <c r="P233" t="s">
        <v>386</v>
      </c>
      <c r="Q233" t="s"/>
      <c r="R233" t="s">
        <v>80</v>
      </c>
      <c r="S233" t="s">
        <v>274</v>
      </c>
      <c r="T233" t="s">
        <v>82</v>
      </c>
      <c r="U233" t="s"/>
      <c r="V233" t="s">
        <v>83</v>
      </c>
      <c r="W233" t="s">
        <v>138</v>
      </c>
      <c r="X233" t="s"/>
      <c r="Y233" t="s">
        <v>85</v>
      </c>
      <c r="Z233">
        <f>HYPERLINK("https://hotelmonitor-cachepage.eclerx.com/savepage/tk_15433827718246078_sr_2058.html","info")</f>
        <v/>
      </c>
      <c r="AA233" t="n">
        <v>163374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95</v>
      </c>
      <c r="AL233" t="s"/>
      <c r="AM233" t="s"/>
      <c r="AN233" t="s"/>
      <c r="AO233" t="s"/>
      <c r="AP233" t="n">
        <v>41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2329697</v>
      </c>
      <c r="AZ233" t="s">
        <v>387</v>
      </c>
      <c r="BA233" t="s"/>
      <c r="BB233" t="n">
        <v>1704868</v>
      </c>
      <c r="BC233" t="n">
        <v>23.2472</v>
      </c>
      <c r="BD233" t="n">
        <v>42.6726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384</v>
      </c>
      <c r="F234" t="n">
        <v>2027354</v>
      </c>
      <c r="G234" t="s">
        <v>74</v>
      </c>
      <c r="H234" t="s">
        <v>75</v>
      </c>
      <c r="I234" t="s"/>
      <c r="J234" t="s">
        <v>76</v>
      </c>
      <c r="K234" t="n">
        <v>26</v>
      </c>
      <c r="L234" t="s">
        <v>77</v>
      </c>
      <c r="M234" t="s"/>
      <c r="N234" t="s">
        <v>392</v>
      </c>
      <c r="O234" t="s">
        <v>79</v>
      </c>
      <c r="P234" t="s">
        <v>386</v>
      </c>
      <c r="Q234" t="s"/>
      <c r="R234" t="s">
        <v>80</v>
      </c>
      <c r="S234" t="s">
        <v>94</v>
      </c>
      <c r="T234" t="s">
        <v>82</v>
      </c>
      <c r="U234" t="s"/>
      <c r="V234" t="s">
        <v>83</v>
      </c>
      <c r="W234" t="s">
        <v>138</v>
      </c>
      <c r="X234" t="s"/>
      <c r="Y234" t="s">
        <v>85</v>
      </c>
      <c r="Z234">
        <f>HYPERLINK("https://hotelmonitor-cachepage.eclerx.com/savepage/tk_15433827718246078_sr_2058.html","info")</f>
        <v/>
      </c>
      <c r="AA234" t="n">
        <v>163374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95</v>
      </c>
      <c r="AL234" t="s"/>
      <c r="AM234" t="s"/>
      <c r="AN234" t="s"/>
      <c r="AO234" t="s"/>
      <c r="AP234" t="n">
        <v>41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2329697</v>
      </c>
      <c r="AZ234" t="s">
        <v>387</v>
      </c>
      <c r="BA234" t="s"/>
      <c r="BB234" t="n">
        <v>1704868</v>
      </c>
      <c r="BC234" t="n">
        <v>23.2472</v>
      </c>
      <c r="BD234" t="n">
        <v>42.6726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384</v>
      </c>
      <c r="F235" t="n">
        <v>2027354</v>
      </c>
      <c r="G235" t="s">
        <v>74</v>
      </c>
      <c r="H235" t="s">
        <v>75</v>
      </c>
      <c r="I235" t="s"/>
      <c r="J235" t="s">
        <v>76</v>
      </c>
      <c r="K235" t="n">
        <v>27.67</v>
      </c>
      <c r="L235" t="s">
        <v>77</v>
      </c>
      <c r="M235" t="s"/>
      <c r="N235" t="s">
        <v>393</v>
      </c>
      <c r="O235" t="s">
        <v>79</v>
      </c>
      <c r="P235" t="s">
        <v>386</v>
      </c>
      <c r="Q235" t="s"/>
      <c r="R235" t="s">
        <v>80</v>
      </c>
      <c r="S235" t="s">
        <v>200</v>
      </c>
      <c r="T235" t="s">
        <v>82</v>
      </c>
      <c r="U235" t="s"/>
      <c r="V235" t="s">
        <v>83</v>
      </c>
      <c r="W235" t="s">
        <v>138</v>
      </c>
      <c r="X235" t="s"/>
      <c r="Y235" t="s">
        <v>85</v>
      </c>
      <c r="Z235">
        <f>HYPERLINK("https://hotelmonitor-cachepage.eclerx.com/savepage/tk_15433827718246078_sr_2058.html","info")</f>
        <v/>
      </c>
      <c r="AA235" t="n">
        <v>163374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95</v>
      </c>
      <c r="AL235" t="s"/>
      <c r="AM235" t="s"/>
      <c r="AN235" t="s"/>
      <c r="AO235" t="s"/>
      <c r="AP235" t="n">
        <v>41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2329697</v>
      </c>
      <c r="AZ235" t="s">
        <v>387</v>
      </c>
      <c r="BA235" t="s"/>
      <c r="BB235" t="n">
        <v>1704868</v>
      </c>
      <c r="BC235" t="n">
        <v>23.2472</v>
      </c>
      <c r="BD235" t="n">
        <v>42.6726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394</v>
      </c>
      <c r="F236" t="n">
        <v>2027341</v>
      </c>
      <c r="G236" t="s">
        <v>74</v>
      </c>
      <c r="H236" t="s">
        <v>75</v>
      </c>
      <c r="I236" t="s"/>
      <c r="J236" t="s">
        <v>76</v>
      </c>
      <c r="K236" t="n">
        <v>33</v>
      </c>
      <c r="L236" t="s">
        <v>77</v>
      </c>
      <c r="M236" t="s"/>
      <c r="N236" t="s">
        <v>341</v>
      </c>
      <c r="O236" t="s">
        <v>79</v>
      </c>
      <c r="P236" t="s">
        <v>395</v>
      </c>
      <c r="Q236" t="s"/>
      <c r="R236" t="s">
        <v>107</v>
      </c>
      <c r="S236" t="s">
        <v>378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HYPERLINK("https://hotelmonitor-cachepage.eclerx.com/savepage/tk_15433827999099915_sr_2058.html","info")</f>
        <v/>
      </c>
      <c r="AA236" t="n">
        <v>88567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95</v>
      </c>
      <c r="AL236" t="s"/>
      <c r="AM236" t="s"/>
      <c r="AN236" t="s"/>
      <c r="AO236" t="s"/>
      <c r="AP236" t="n">
        <v>47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2329670</v>
      </c>
      <c r="AZ236" t="s">
        <v>396</v>
      </c>
      <c r="BA236" t="s"/>
      <c r="BB236" t="n">
        <v>749025</v>
      </c>
      <c r="BC236" t="n">
        <v>23.321</v>
      </c>
      <c r="BD236" t="n">
        <v>42.6728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394</v>
      </c>
      <c r="F237" t="n">
        <v>2027341</v>
      </c>
      <c r="G237" t="s">
        <v>74</v>
      </c>
      <c r="H237" t="s">
        <v>75</v>
      </c>
      <c r="I237" t="s"/>
      <c r="J237" t="s">
        <v>76</v>
      </c>
      <c r="K237" t="n">
        <v>37</v>
      </c>
      <c r="L237" t="s">
        <v>77</v>
      </c>
      <c r="M237" t="s"/>
      <c r="N237" t="s">
        <v>97</v>
      </c>
      <c r="O237" t="s">
        <v>79</v>
      </c>
      <c r="P237" t="s">
        <v>395</v>
      </c>
      <c r="Q237" t="s"/>
      <c r="R237" t="s">
        <v>107</v>
      </c>
      <c r="S237" t="s">
        <v>397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HYPERLINK("https://hotelmonitor-cachepage.eclerx.com/savepage/tk_15433827999099915_sr_2058.html","info")</f>
        <v/>
      </c>
      <c r="AA237" t="n">
        <v>88567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95</v>
      </c>
      <c r="AL237" t="s"/>
      <c r="AM237" t="s"/>
      <c r="AN237" t="s"/>
      <c r="AO237" t="s"/>
      <c r="AP237" t="n">
        <v>47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2329670</v>
      </c>
      <c r="AZ237" t="s">
        <v>396</v>
      </c>
      <c r="BA237" t="s"/>
      <c r="BB237" t="n">
        <v>749025</v>
      </c>
      <c r="BC237" t="n">
        <v>23.321</v>
      </c>
      <c r="BD237" t="n">
        <v>42.6728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394</v>
      </c>
      <c r="F238" t="n">
        <v>2027341</v>
      </c>
      <c r="G238" t="s">
        <v>74</v>
      </c>
      <c r="H238" t="s">
        <v>75</v>
      </c>
      <c r="I238" t="s"/>
      <c r="J238" t="s">
        <v>76</v>
      </c>
      <c r="K238" t="n">
        <v>37.33</v>
      </c>
      <c r="L238" t="s">
        <v>77</v>
      </c>
      <c r="M238" t="s"/>
      <c r="N238" t="s">
        <v>97</v>
      </c>
      <c r="O238" t="s">
        <v>79</v>
      </c>
      <c r="P238" t="s">
        <v>395</v>
      </c>
      <c r="Q238" t="s"/>
      <c r="R238" t="s">
        <v>107</v>
      </c>
      <c r="S238" t="s">
        <v>149</v>
      </c>
      <c r="T238" t="s">
        <v>82</v>
      </c>
      <c r="U238" t="s"/>
      <c r="V238" t="s">
        <v>83</v>
      </c>
      <c r="W238" t="s">
        <v>138</v>
      </c>
      <c r="X238" t="s"/>
      <c r="Y238" t="s">
        <v>85</v>
      </c>
      <c r="Z238">
        <f>HYPERLINK("https://hotelmonitor-cachepage.eclerx.com/savepage/tk_15433827999099915_sr_2058.html","info")</f>
        <v/>
      </c>
      <c r="AA238" t="n">
        <v>88567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95</v>
      </c>
      <c r="AL238" t="s"/>
      <c r="AM238" t="s"/>
      <c r="AN238" t="s"/>
      <c r="AO238" t="s"/>
      <c r="AP238" t="n">
        <v>47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2329670</v>
      </c>
      <c r="AZ238" t="s">
        <v>396</v>
      </c>
      <c r="BA238" t="s"/>
      <c r="BB238" t="n">
        <v>749025</v>
      </c>
      <c r="BC238" t="n">
        <v>23.321</v>
      </c>
      <c r="BD238" t="n">
        <v>42.6728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394</v>
      </c>
      <c r="F239" t="n">
        <v>2027341</v>
      </c>
      <c r="G239" t="s">
        <v>74</v>
      </c>
      <c r="H239" t="s">
        <v>75</v>
      </c>
      <c r="I239" t="s"/>
      <c r="J239" t="s">
        <v>76</v>
      </c>
      <c r="K239" t="n">
        <v>40.33</v>
      </c>
      <c r="L239" t="s">
        <v>77</v>
      </c>
      <c r="M239" t="s"/>
      <c r="N239" t="s">
        <v>141</v>
      </c>
      <c r="O239" t="s">
        <v>79</v>
      </c>
      <c r="P239" t="s">
        <v>395</v>
      </c>
      <c r="Q239" t="s"/>
      <c r="R239" t="s">
        <v>107</v>
      </c>
      <c r="S239" t="s">
        <v>398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HYPERLINK("https://hotelmonitor-cachepage.eclerx.com/savepage/tk_15433827999099915_sr_2058.html","info")</f>
        <v/>
      </c>
      <c r="AA239" t="n">
        <v>88567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95</v>
      </c>
      <c r="AL239" t="s"/>
      <c r="AM239" t="s"/>
      <c r="AN239" t="s"/>
      <c r="AO239" t="s"/>
      <c r="AP239" t="n">
        <v>47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2329670</v>
      </c>
      <c r="AZ239" t="s">
        <v>396</v>
      </c>
      <c r="BA239" t="s"/>
      <c r="BB239" t="n">
        <v>749025</v>
      </c>
      <c r="BC239" t="n">
        <v>23.321</v>
      </c>
      <c r="BD239" t="n">
        <v>42.6728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394</v>
      </c>
      <c r="F240" t="n">
        <v>2027341</v>
      </c>
      <c r="G240" t="s">
        <v>74</v>
      </c>
      <c r="H240" t="s">
        <v>75</v>
      </c>
      <c r="I240" t="s"/>
      <c r="J240" t="s">
        <v>76</v>
      </c>
      <c r="K240" t="n">
        <v>42.67</v>
      </c>
      <c r="L240" t="s">
        <v>77</v>
      </c>
      <c r="M240" t="s"/>
      <c r="N240" t="s">
        <v>399</v>
      </c>
      <c r="O240" t="s">
        <v>79</v>
      </c>
      <c r="P240" t="s">
        <v>395</v>
      </c>
      <c r="Q240" t="s"/>
      <c r="R240" t="s">
        <v>107</v>
      </c>
      <c r="S240" t="s">
        <v>119</v>
      </c>
      <c r="T240" t="s">
        <v>82</v>
      </c>
      <c r="U240" t="s"/>
      <c r="V240" t="s">
        <v>83</v>
      </c>
      <c r="W240" t="s">
        <v>138</v>
      </c>
      <c r="X240" t="s"/>
      <c r="Y240" t="s">
        <v>85</v>
      </c>
      <c r="Z240">
        <f>HYPERLINK("https://hotelmonitor-cachepage.eclerx.com/savepage/tk_15433827999099915_sr_2058.html","info")</f>
        <v/>
      </c>
      <c r="AA240" t="n">
        <v>88567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95</v>
      </c>
      <c r="AL240" t="s"/>
      <c r="AM240" t="s"/>
      <c r="AN240" t="s"/>
      <c r="AO240" t="s"/>
      <c r="AP240" t="n">
        <v>47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2329670</v>
      </c>
      <c r="AZ240" t="s">
        <v>396</v>
      </c>
      <c r="BA240" t="s"/>
      <c r="BB240" t="n">
        <v>749025</v>
      </c>
      <c r="BC240" t="n">
        <v>23.321</v>
      </c>
      <c r="BD240" t="n">
        <v>42.6728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394</v>
      </c>
      <c r="F241" t="n">
        <v>2027341</v>
      </c>
      <c r="G241" t="s">
        <v>74</v>
      </c>
      <c r="H241" t="s">
        <v>75</v>
      </c>
      <c r="I241" t="s"/>
      <c r="J241" t="s">
        <v>76</v>
      </c>
      <c r="K241" t="n">
        <v>43</v>
      </c>
      <c r="L241" t="s">
        <v>77</v>
      </c>
      <c r="M241" t="s"/>
      <c r="N241" t="s">
        <v>141</v>
      </c>
      <c r="O241" t="s">
        <v>79</v>
      </c>
      <c r="P241" t="s">
        <v>395</v>
      </c>
      <c r="Q241" t="s"/>
      <c r="R241" t="s">
        <v>107</v>
      </c>
      <c r="S241" t="s">
        <v>400</v>
      </c>
      <c r="T241" t="s">
        <v>82</v>
      </c>
      <c r="U241" t="s"/>
      <c r="V241" t="s">
        <v>83</v>
      </c>
      <c r="W241" t="s">
        <v>138</v>
      </c>
      <c r="X241" t="s"/>
      <c r="Y241" t="s">
        <v>85</v>
      </c>
      <c r="Z241">
        <f>HYPERLINK("https://hotelmonitor-cachepage.eclerx.com/savepage/tk_15433827999099915_sr_2058.html","info")</f>
        <v/>
      </c>
      <c r="AA241" t="n">
        <v>88567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95</v>
      </c>
      <c r="AL241" t="s"/>
      <c r="AM241" t="s"/>
      <c r="AN241" t="s"/>
      <c r="AO241" t="s"/>
      <c r="AP241" t="n">
        <v>47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2329670</v>
      </c>
      <c r="AZ241" t="s">
        <v>396</v>
      </c>
      <c r="BA241" t="s"/>
      <c r="BB241" t="n">
        <v>749025</v>
      </c>
      <c r="BC241" t="n">
        <v>23.321</v>
      </c>
      <c r="BD241" t="n">
        <v>42.6728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394</v>
      </c>
      <c r="F242" t="n">
        <v>2027341</v>
      </c>
      <c r="G242" t="s">
        <v>74</v>
      </c>
      <c r="H242" t="s">
        <v>75</v>
      </c>
      <c r="I242" t="s"/>
      <c r="J242" t="s">
        <v>76</v>
      </c>
      <c r="K242" t="n">
        <v>47</v>
      </c>
      <c r="L242" t="s">
        <v>77</v>
      </c>
      <c r="M242" t="s"/>
      <c r="N242" t="s">
        <v>141</v>
      </c>
      <c r="O242" t="s">
        <v>79</v>
      </c>
      <c r="P242" t="s">
        <v>395</v>
      </c>
      <c r="Q242" t="s"/>
      <c r="R242" t="s">
        <v>107</v>
      </c>
      <c r="S242" t="s">
        <v>151</v>
      </c>
      <c r="T242" t="s">
        <v>82</v>
      </c>
      <c r="U242" t="s"/>
      <c r="V242" t="s">
        <v>83</v>
      </c>
      <c r="W242" t="s">
        <v>138</v>
      </c>
      <c r="X242" t="s"/>
      <c r="Y242" t="s">
        <v>85</v>
      </c>
      <c r="Z242">
        <f>HYPERLINK("https://hotelmonitor-cachepage.eclerx.com/savepage/tk_15433827999099915_sr_2058.html","info")</f>
        <v/>
      </c>
      <c r="AA242" t="n">
        <v>88567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95</v>
      </c>
      <c r="AL242" t="s"/>
      <c r="AM242" t="s"/>
      <c r="AN242" t="s"/>
      <c r="AO242" t="s"/>
      <c r="AP242" t="n">
        <v>47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2329670</v>
      </c>
      <c r="AZ242" t="s">
        <v>396</v>
      </c>
      <c r="BA242" t="s"/>
      <c r="BB242" t="n">
        <v>749025</v>
      </c>
      <c r="BC242" t="n">
        <v>23.321</v>
      </c>
      <c r="BD242" t="n">
        <v>42.6728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394</v>
      </c>
      <c r="F243" t="n">
        <v>2027341</v>
      </c>
      <c r="G243" t="s">
        <v>74</v>
      </c>
      <c r="H243" t="s">
        <v>75</v>
      </c>
      <c r="I243" t="s"/>
      <c r="J243" t="s">
        <v>76</v>
      </c>
      <c r="K243" t="n">
        <v>48.33</v>
      </c>
      <c r="L243" t="s">
        <v>77</v>
      </c>
      <c r="M243" t="s"/>
      <c r="N243" t="s">
        <v>97</v>
      </c>
      <c r="O243" t="s">
        <v>79</v>
      </c>
      <c r="P243" t="s">
        <v>395</v>
      </c>
      <c r="Q243" t="s"/>
      <c r="R243" t="s">
        <v>107</v>
      </c>
      <c r="S243" t="s">
        <v>383</v>
      </c>
      <c r="T243" t="s">
        <v>82</v>
      </c>
      <c r="U243" t="s"/>
      <c r="V243" t="s">
        <v>83</v>
      </c>
      <c r="W243" t="s">
        <v>138</v>
      </c>
      <c r="X243" t="s"/>
      <c r="Y243" t="s">
        <v>85</v>
      </c>
      <c r="Z243">
        <f>HYPERLINK("https://hotelmonitor-cachepage.eclerx.com/savepage/tk_15433827999099915_sr_2058.html","info")</f>
        <v/>
      </c>
      <c r="AA243" t="n">
        <v>88567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95</v>
      </c>
      <c r="AL243" t="s"/>
      <c r="AM243" t="s"/>
      <c r="AN243" t="s"/>
      <c r="AO243" t="s"/>
      <c r="AP243" t="n">
        <v>47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2329670</v>
      </c>
      <c r="AZ243" t="s">
        <v>396</v>
      </c>
      <c r="BA243" t="s"/>
      <c r="BB243" t="n">
        <v>749025</v>
      </c>
      <c r="BC243" t="n">
        <v>23.321</v>
      </c>
      <c r="BD243" t="n">
        <v>42.6728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394</v>
      </c>
      <c r="F244" t="n">
        <v>2027341</v>
      </c>
      <c r="G244" t="s">
        <v>74</v>
      </c>
      <c r="H244" t="s">
        <v>75</v>
      </c>
      <c r="I244" t="s"/>
      <c r="J244" t="s">
        <v>76</v>
      </c>
      <c r="K244" t="n">
        <v>50</v>
      </c>
      <c r="L244" t="s">
        <v>77</v>
      </c>
      <c r="M244" t="s"/>
      <c r="N244" t="s">
        <v>399</v>
      </c>
      <c r="O244" t="s">
        <v>79</v>
      </c>
      <c r="P244" t="s">
        <v>395</v>
      </c>
      <c r="Q244" t="s"/>
      <c r="R244" t="s">
        <v>107</v>
      </c>
      <c r="S244" t="s">
        <v>401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HYPERLINK("https://hotelmonitor-cachepage.eclerx.com/savepage/tk_15433827999099915_sr_2058.html","info")</f>
        <v/>
      </c>
      <c r="AA244" t="n">
        <v>88567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95</v>
      </c>
      <c r="AL244" t="s"/>
      <c r="AM244" t="s"/>
      <c r="AN244" t="s"/>
      <c r="AO244" t="s"/>
      <c r="AP244" t="n">
        <v>47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2329670</v>
      </c>
      <c r="AZ244" t="s">
        <v>396</v>
      </c>
      <c r="BA244" t="s"/>
      <c r="BB244" t="n">
        <v>749025</v>
      </c>
      <c r="BC244" t="n">
        <v>23.321</v>
      </c>
      <c r="BD244" t="n">
        <v>42.6728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394</v>
      </c>
      <c r="F245" t="n">
        <v>2027341</v>
      </c>
      <c r="G245" t="s">
        <v>74</v>
      </c>
      <c r="H245" t="s">
        <v>75</v>
      </c>
      <c r="I245" t="s"/>
      <c r="J245" t="s">
        <v>76</v>
      </c>
      <c r="K245" t="n">
        <v>53.67</v>
      </c>
      <c r="L245" t="s">
        <v>77</v>
      </c>
      <c r="M245" t="s"/>
      <c r="N245" t="s">
        <v>399</v>
      </c>
      <c r="O245" t="s">
        <v>79</v>
      </c>
      <c r="P245" t="s">
        <v>395</v>
      </c>
      <c r="Q245" t="s"/>
      <c r="R245" t="s">
        <v>107</v>
      </c>
      <c r="S245" t="s">
        <v>225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HYPERLINK("https://hotelmonitor-cachepage.eclerx.com/savepage/tk_15433827999099915_sr_2058.html","info")</f>
        <v/>
      </c>
      <c r="AA245" t="n">
        <v>88567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95</v>
      </c>
      <c r="AL245" t="s"/>
      <c r="AM245" t="s"/>
      <c r="AN245" t="s"/>
      <c r="AO245" t="s"/>
      <c r="AP245" t="n">
        <v>47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2329670</v>
      </c>
      <c r="AZ245" t="s">
        <v>396</v>
      </c>
      <c r="BA245" t="s"/>
      <c r="BB245" t="n">
        <v>749025</v>
      </c>
      <c r="BC245" t="n">
        <v>23.321</v>
      </c>
      <c r="BD245" t="n">
        <v>42.6728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402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33.67</v>
      </c>
      <c r="L246" t="s">
        <v>77</v>
      </c>
      <c r="M246" t="s"/>
      <c r="N246" t="s">
        <v>97</v>
      </c>
      <c r="O246" t="s">
        <v>79</v>
      </c>
      <c r="P246" t="s">
        <v>402</v>
      </c>
      <c r="Q246" t="s"/>
      <c r="R246" t="s">
        <v>80</v>
      </c>
      <c r="S246" t="s">
        <v>403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HYPERLINK("https://hotelmonitor-cachepage.eclerx.com/savepage/tk_15433830321972144_sr_2058.html","info")</f>
        <v/>
      </c>
      <c r="AA246" t="n">
        <v>-2992967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95</v>
      </c>
      <c r="AL246" t="s"/>
      <c r="AM246" t="s"/>
      <c r="AN246" t="s"/>
      <c r="AO246" t="s"/>
      <c r="AP246" t="n">
        <v>88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2992967</v>
      </c>
      <c r="AZ246" t="s">
        <v>404</v>
      </c>
      <c r="BA246" t="s"/>
      <c r="BB246" t="n">
        <v>2739597</v>
      </c>
      <c r="BC246" t="n">
        <v>23.3169</v>
      </c>
      <c r="BD246" t="n">
        <v>42.6904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402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35</v>
      </c>
      <c r="L247" t="s">
        <v>77</v>
      </c>
      <c r="M247" t="s"/>
      <c r="N247" t="s">
        <v>153</v>
      </c>
      <c r="O247" t="s">
        <v>79</v>
      </c>
      <c r="P247" t="s">
        <v>402</v>
      </c>
      <c r="Q247" t="s"/>
      <c r="R247" t="s">
        <v>80</v>
      </c>
      <c r="S247" t="s">
        <v>405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HYPERLINK("https://hotelmonitor-cachepage.eclerx.com/savepage/tk_15433830321972144_sr_2058.html","info")</f>
        <v/>
      </c>
      <c r="AA247" t="n">
        <v>-2992967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95</v>
      </c>
      <c r="AL247" t="s"/>
      <c r="AM247" t="s"/>
      <c r="AN247" t="s"/>
      <c r="AO247" t="s"/>
      <c r="AP247" t="n">
        <v>88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2992967</v>
      </c>
      <c r="AZ247" t="s">
        <v>404</v>
      </c>
      <c r="BA247" t="s"/>
      <c r="BB247" t="n">
        <v>2739597</v>
      </c>
      <c r="BC247" t="n">
        <v>23.3169</v>
      </c>
      <c r="BD247" t="n">
        <v>42.6904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402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35.67</v>
      </c>
      <c r="L248" t="s">
        <v>77</v>
      </c>
      <c r="M248" t="s"/>
      <c r="N248" t="s">
        <v>97</v>
      </c>
      <c r="O248" t="s">
        <v>79</v>
      </c>
      <c r="P248" t="s">
        <v>402</v>
      </c>
      <c r="Q248" t="s"/>
      <c r="R248" t="s">
        <v>80</v>
      </c>
      <c r="S248" t="s">
        <v>406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HYPERLINK("https://hotelmonitor-cachepage.eclerx.com/savepage/tk_15433830321972144_sr_2058.html","info")</f>
        <v/>
      </c>
      <c r="AA248" t="n">
        <v>-2992967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95</v>
      </c>
      <c r="AL248" t="s"/>
      <c r="AM248" t="s"/>
      <c r="AN248" t="s"/>
      <c r="AO248" t="s"/>
      <c r="AP248" t="n">
        <v>88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2992967</v>
      </c>
      <c r="AZ248" t="s">
        <v>404</v>
      </c>
      <c r="BA248" t="s"/>
      <c r="BB248" t="n">
        <v>2739597</v>
      </c>
      <c r="BC248" t="n">
        <v>23.3169</v>
      </c>
      <c r="BD248" t="n">
        <v>42.6904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402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37.33</v>
      </c>
      <c r="L249" t="s">
        <v>77</v>
      </c>
      <c r="M249" t="s"/>
      <c r="N249" t="s">
        <v>153</v>
      </c>
      <c r="O249" t="s">
        <v>79</v>
      </c>
      <c r="P249" t="s">
        <v>402</v>
      </c>
      <c r="Q249" t="s"/>
      <c r="R249" t="s">
        <v>80</v>
      </c>
      <c r="S249" t="s">
        <v>149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HYPERLINK("https://hotelmonitor-cachepage.eclerx.com/savepage/tk_15433830321972144_sr_2058.html","info")</f>
        <v/>
      </c>
      <c r="AA249" t="n">
        <v>-2992967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95</v>
      </c>
      <c r="AL249" t="s"/>
      <c r="AM249" t="s"/>
      <c r="AN249" t="s"/>
      <c r="AO249" t="s"/>
      <c r="AP249" t="n">
        <v>88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2992967</v>
      </c>
      <c r="AZ249" t="s">
        <v>404</v>
      </c>
      <c r="BA249" t="s"/>
      <c r="BB249" t="n">
        <v>2739597</v>
      </c>
      <c r="BC249" t="n">
        <v>23.3169</v>
      </c>
      <c r="BD249" t="n">
        <v>42.6904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402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44</v>
      </c>
      <c r="L250" t="s">
        <v>77</v>
      </c>
      <c r="M250" t="s"/>
      <c r="N250" t="s">
        <v>393</v>
      </c>
      <c r="O250" t="s">
        <v>79</v>
      </c>
      <c r="P250" t="s">
        <v>402</v>
      </c>
      <c r="Q250" t="s"/>
      <c r="R250" t="s">
        <v>80</v>
      </c>
      <c r="S250" t="s">
        <v>407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HYPERLINK("https://hotelmonitor-cachepage.eclerx.com/savepage/tk_15433830321972144_sr_2058.html","info")</f>
        <v/>
      </c>
      <c r="AA250" t="n">
        <v>-2992967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95</v>
      </c>
      <c r="AL250" t="s"/>
      <c r="AM250" t="s"/>
      <c r="AN250" t="s"/>
      <c r="AO250" t="s"/>
      <c r="AP250" t="n">
        <v>88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2992967</v>
      </c>
      <c r="AZ250" t="s">
        <v>404</v>
      </c>
      <c r="BA250" t="s"/>
      <c r="BB250" t="n">
        <v>2739597</v>
      </c>
      <c r="BC250" t="n">
        <v>23.3169</v>
      </c>
      <c r="BD250" t="n">
        <v>42.6904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402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48</v>
      </c>
      <c r="L251" t="s">
        <v>77</v>
      </c>
      <c r="M251" t="s"/>
      <c r="N251" t="s">
        <v>393</v>
      </c>
      <c r="O251" t="s">
        <v>79</v>
      </c>
      <c r="P251" t="s">
        <v>402</v>
      </c>
      <c r="Q251" t="s"/>
      <c r="R251" t="s">
        <v>80</v>
      </c>
      <c r="S251" t="s">
        <v>408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HYPERLINK("https://hotelmonitor-cachepage.eclerx.com/savepage/tk_15433830321972144_sr_2058.html","info")</f>
        <v/>
      </c>
      <c r="AA251" t="n">
        <v>-2992967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95</v>
      </c>
      <c r="AL251" t="s"/>
      <c r="AM251" t="s"/>
      <c r="AN251" t="s"/>
      <c r="AO251" t="s"/>
      <c r="AP251" t="n">
        <v>88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2992967</v>
      </c>
      <c r="AZ251" t="s">
        <v>404</v>
      </c>
      <c r="BA251" t="s"/>
      <c r="BB251" t="n">
        <v>2739597</v>
      </c>
      <c r="BC251" t="n">
        <v>23.3169</v>
      </c>
      <c r="BD251" t="n">
        <v>42.6904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402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49</v>
      </c>
      <c r="L252" t="s">
        <v>77</v>
      </c>
      <c r="M252" t="s"/>
      <c r="N252" t="s">
        <v>362</v>
      </c>
      <c r="O252" t="s">
        <v>79</v>
      </c>
      <c r="P252" t="s">
        <v>402</v>
      </c>
      <c r="Q252" t="s"/>
      <c r="R252" t="s">
        <v>80</v>
      </c>
      <c r="S252" t="s">
        <v>206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HYPERLINK("https://hotelmonitor-cachepage.eclerx.com/savepage/tk_15433830321972144_sr_2058.html","info")</f>
        <v/>
      </c>
      <c r="AA252" t="n">
        <v>-2992967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95</v>
      </c>
      <c r="AL252" t="s"/>
      <c r="AM252" t="s"/>
      <c r="AN252" t="s"/>
      <c r="AO252" t="s"/>
      <c r="AP252" t="n">
        <v>88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2992967</v>
      </c>
      <c r="AZ252" t="s">
        <v>404</v>
      </c>
      <c r="BA252" t="s"/>
      <c r="BB252" t="n">
        <v>2739597</v>
      </c>
      <c r="BC252" t="n">
        <v>23.3169</v>
      </c>
      <c r="BD252" t="n">
        <v>42.6904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402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52.67</v>
      </c>
      <c r="L253" t="s">
        <v>77</v>
      </c>
      <c r="M253" t="s"/>
      <c r="N253" t="s">
        <v>362</v>
      </c>
      <c r="O253" t="s">
        <v>79</v>
      </c>
      <c r="P253" t="s">
        <v>402</v>
      </c>
      <c r="Q253" t="s"/>
      <c r="R253" t="s">
        <v>80</v>
      </c>
      <c r="S253" t="s">
        <v>370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HYPERLINK("https://hotelmonitor-cachepage.eclerx.com/savepage/tk_15433830321972144_sr_2058.html","info")</f>
        <v/>
      </c>
      <c r="AA253" t="n">
        <v>-2992967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95</v>
      </c>
      <c r="AL253" t="s"/>
      <c r="AM253" t="s"/>
      <c r="AN253" t="s"/>
      <c r="AO253" t="s"/>
      <c r="AP253" t="n">
        <v>88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2992967</v>
      </c>
      <c r="AZ253" t="s">
        <v>404</v>
      </c>
      <c r="BA253" t="s"/>
      <c r="BB253" t="n">
        <v>2739597</v>
      </c>
      <c r="BC253" t="n">
        <v>23.3169</v>
      </c>
      <c r="BD253" t="n">
        <v>42.6904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409</v>
      </c>
      <c r="F254" t="n">
        <v>2027330</v>
      </c>
      <c r="G254" t="s">
        <v>74</v>
      </c>
      <c r="H254" t="s">
        <v>75</v>
      </c>
      <c r="I254" t="s"/>
      <c r="J254" t="s">
        <v>76</v>
      </c>
      <c r="K254" t="n">
        <v>72.67</v>
      </c>
      <c r="L254" t="s">
        <v>77</v>
      </c>
      <c r="M254" t="s"/>
      <c r="N254" t="s">
        <v>133</v>
      </c>
      <c r="O254" t="s">
        <v>79</v>
      </c>
      <c r="P254" t="s">
        <v>410</v>
      </c>
      <c r="Q254" t="s"/>
      <c r="R254" t="s">
        <v>183</v>
      </c>
      <c r="S254" t="s">
        <v>305</v>
      </c>
      <c r="T254" t="s">
        <v>82</v>
      </c>
      <c r="U254" t="s"/>
      <c r="V254" t="s">
        <v>83</v>
      </c>
      <c r="W254" t="s">
        <v>138</v>
      </c>
      <c r="X254" t="s"/>
      <c r="Y254" t="s">
        <v>85</v>
      </c>
      <c r="Z254">
        <f>HYPERLINK("https://hotelmonitor-cachepage.eclerx.com/savepage/tk_1543382583213866_sr_2058.html","info")</f>
        <v/>
      </c>
      <c r="AA254" t="n">
        <v>78220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95</v>
      </c>
      <c r="AL254" t="s"/>
      <c r="AM254" t="s"/>
      <c r="AN254" t="s"/>
      <c r="AO254" t="s"/>
      <c r="AP254" t="n">
        <v>4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2329271</v>
      </c>
      <c r="AZ254" t="s">
        <v>411</v>
      </c>
      <c r="BA254" t="s"/>
      <c r="BB254" t="n">
        <v>316472</v>
      </c>
      <c r="BC254" t="n">
        <v>23.33</v>
      </c>
      <c r="BD254" t="n">
        <v>42.7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409</v>
      </c>
      <c r="F255" t="n">
        <v>2027330</v>
      </c>
      <c r="G255" t="s">
        <v>74</v>
      </c>
      <c r="H255" t="s">
        <v>75</v>
      </c>
      <c r="I255" t="s"/>
      <c r="J255" t="s">
        <v>76</v>
      </c>
      <c r="K255" t="n">
        <v>74</v>
      </c>
      <c r="L255" t="s">
        <v>77</v>
      </c>
      <c r="M255" t="s"/>
      <c r="N255" t="s">
        <v>133</v>
      </c>
      <c r="O255" t="s">
        <v>79</v>
      </c>
      <c r="P255" t="s">
        <v>410</v>
      </c>
      <c r="Q255" t="s"/>
      <c r="R255" t="s">
        <v>183</v>
      </c>
      <c r="S255" t="s">
        <v>373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HYPERLINK("https://hotelmonitor-cachepage.eclerx.com/savepage/tk_1543382583213866_sr_2058.html","info")</f>
        <v/>
      </c>
      <c r="AA255" t="n">
        <v>78220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95</v>
      </c>
      <c r="AL255" t="s"/>
      <c r="AM255" t="s"/>
      <c r="AN255" t="s"/>
      <c r="AO255" t="s"/>
      <c r="AP255" t="n">
        <v>4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2329271</v>
      </c>
      <c r="AZ255" t="s">
        <v>411</v>
      </c>
      <c r="BA255" t="s"/>
      <c r="BB255" t="n">
        <v>316472</v>
      </c>
      <c r="BC255" t="n">
        <v>23.33</v>
      </c>
      <c r="BD255" t="n">
        <v>42.7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409</v>
      </c>
      <c r="F256" t="n">
        <v>2027330</v>
      </c>
      <c r="G256" t="s">
        <v>74</v>
      </c>
      <c r="H256" t="s">
        <v>75</v>
      </c>
      <c r="I256" t="s"/>
      <c r="J256" t="s">
        <v>76</v>
      </c>
      <c r="K256" t="n">
        <v>80.67</v>
      </c>
      <c r="L256" t="s">
        <v>77</v>
      </c>
      <c r="M256" t="s"/>
      <c r="N256" t="s">
        <v>141</v>
      </c>
      <c r="O256" t="s">
        <v>79</v>
      </c>
      <c r="P256" t="s">
        <v>410</v>
      </c>
      <c r="Q256" t="s"/>
      <c r="R256" t="s">
        <v>183</v>
      </c>
      <c r="S256" t="s">
        <v>412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HYPERLINK("https://hotelmonitor-cachepage.eclerx.com/savepage/tk_1543382583213866_sr_2058.html","info")</f>
        <v/>
      </c>
      <c r="AA256" t="n">
        <v>78220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95</v>
      </c>
      <c r="AL256" t="s"/>
      <c r="AM256" t="s"/>
      <c r="AN256" t="s"/>
      <c r="AO256" t="s"/>
      <c r="AP256" t="n">
        <v>4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2329271</v>
      </c>
      <c r="AZ256" t="s">
        <v>411</v>
      </c>
      <c r="BA256" t="s"/>
      <c r="BB256" t="n">
        <v>316472</v>
      </c>
      <c r="BC256" t="n">
        <v>23.33</v>
      </c>
      <c r="BD256" t="n">
        <v>42.7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409</v>
      </c>
      <c r="F257" t="n">
        <v>2027330</v>
      </c>
      <c r="G257" t="s">
        <v>74</v>
      </c>
      <c r="H257" t="s">
        <v>75</v>
      </c>
      <c r="I257" t="s"/>
      <c r="J257" t="s">
        <v>76</v>
      </c>
      <c r="K257" t="n">
        <v>81.67</v>
      </c>
      <c r="L257" t="s">
        <v>77</v>
      </c>
      <c r="M257" t="s"/>
      <c r="N257" t="s">
        <v>133</v>
      </c>
      <c r="O257" t="s">
        <v>79</v>
      </c>
      <c r="P257" t="s">
        <v>410</v>
      </c>
      <c r="Q257" t="s"/>
      <c r="R257" t="s">
        <v>183</v>
      </c>
      <c r="S257" t="s">
        <v>342</v>
      </c>
      <c r="T257" t="s">
        <v>82</v>
      </c>
      <c r="U257" t="s"/>
      <c r="V257" t="s">
        <v>83</v>
      </c>
      <c r="W257" t="s">
        <v>138</v>
      </c>
      <c r="X257" t="s"/>
      <c r="Y257" t="s">
        <v>85</v>
      </c>
      <c r="Z257">
        <f>HYPERLINK("https://hotelmonitor-cachepage.eclerx.com/savepage/tk_1543382583213866_sr_2058.html","info")</f>
        <v/>
      </c>
      <c r="AA257" t="n">
        <v>78220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95</v>
      </c>
      <c r="AL257" t="s"/>
      <c r="AM257" t="s"/>
      <c r="AN257" t="s"/>
      <c r="AO257" t="s"/>
      <c r="AP257" t="n">
        <v>4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2329271</v>
      </c>
      <c r="AZ257" t="s">
        <v>411</v>
      </c>
      <c r="BA257" t="s"/>
      <c r="BB257" t="n">
        <v>316472</v>
      </c>
      <c r="BC257" t="n">
        <v>23.33</v>
      </c>
      <c r="BD257" t="n">
        <v>42.7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409</v>
      </c>
      <c r="F258" t="n">
        <v>2027330</v>
      </c>
      <c r="G258" t="s">
        <v>74</v>
      </c>
      <c r="H258" t="s">
        <v>75</v>
      </c>
      <c r="I258" t="s"/>
      <c r="J258" t="s">
        <v>76</v>
      </c>
      <c r="K258" t="n">
        <v>91</v>
      </c>
      <c r="L258" t="s">
        <v>77</v>
      </c>
      <c r="M258" t="s"/>
      <c r="N258" t="s">
        <v>157</v>
      </c>
      <c r="O258" t="s">
        <v>79</v>
      </c>
      <c r="P258" t="s">
        <v>410</v>
      </c>
      <c r="Q258" t="s"/>
      <c r="R258" t="s">
        <v>183</v>
      </c>
      <c r="S258" t="s">
        <v>320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HYPERLINK("https://hotelmonitor-cachepage.eclerx.com/savepage/tk_1543382583213866_sr_2058.html","info")</f>
        <v/>
      </c>
      <c r="AA258" t="n">
        <v>78220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95</v>
      </c>
      <c r="AL258" t="s"/>
      <c r="AM258" t="s"/>
      <c r="AN258" t="s"/>
      <c r="AO258" t="s"/>
      <c r="AP258" t="n">
        <v>4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2329271</v>
      </c>
      <c r="AZ258" t="s">
        <v>411</v>
      </c>
      <c r="BA258" t="s"/>
      <c r="BB258" t="n">
        <v>316472</v>
      </c>
      <c r="BC258" t="n">
        <v>23.33</v>
      </c>
      <c r="BD258" t="n">
        <v>42.7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409</v>
      </c>
      <c r="F259" t="n">
        <v>2027330</v>
      </c>
      <c r="G259" t="s">
        <v>74</v>
      </c>
      <c r="H259" t="s">
        <v>75</v>
      </c>
      <c r="I259" t="s"/>
      <c r="J259" t="s">
        <v>76</v>
      </c>
      <c r="K259" t="n">
        <v>96.67</v>
      </c>
      <c r="L259" t="s">
        <v>77</v>
      </c>
      <c r="M259" t="s"/>
      <c r="N259" t="s">
        <v>141</v>
      </c>
      <c r="O259" t="s">
        <v>79</v>
      </c>
      <c r="P259" t="s">
        <v>410</v>
      </c>
      <c r="Q259" t="s"/>
      <c r="R259" t="s">
        <v>183</v>
      </c>
      <c r="S259" t="s">
        <v>413</v>
      </c>
      <c r="T259" t="s">
        <v>82</v>
      </c>
      <c r="U259" t="s"/>
      <c r="V259" t="s">
        <v>83</v>
      </c>
      <c r="W259" t="s">
        <v>138</v>
      </c>
      <c r="X259" t="s"/>
      <c r="Y259" t="s">
        <v>85</v>
      </c>
      <c r="Z259">
        <f>HYPERLINK("https://hotelmonitor-cachepage.eclerx.com/savepage/tk_1543382583213866_sr_2058.html","info")</f>
        <v/>
      </c>
      <c r="AA259" t="n">
        <v>78220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95</v>
      </c>
      <c r="AL259" t="s"/>
      <c r="AM259" t="s"/>
      <c r="AN259" t="s"/>
      <c r="AO259" t="s"/>
      <c r="AP259" t="n">
        <v>4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2329271</v>
      </c>
      <c r="AZ259" t="s">
        <v>411</v>
      </c>
      <c r="BA259" t="s"/>
      <c r="BB259" t="n">
        <v>316472</v>
      </c>
      <c r="BC259" t="n">
        <v>23.33</v>
      </c>
      <c r="BD259" t="n">
        <v>42.7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409</v>
      </c>
      <c r="F260" t="n">
        <v>2027330</v>
      </c>
      <c r="G260" t="s">
        <v>74</v>
      </c>
      <c r="H260" t="s">
        <v>75</v>
      </c>
      <c r="I260" t="s"/>
      <c r="J260" t="s">
        <v>76</v>
      </c>
      <c r="K260" t="n">
        <v>109</v>
      </c>
      <c r="L260" t="s">
        <v>77</v>
      </c>
      <c r="M260" t="s"/>
      <c r="N260" t="s">
        <v>157</v>
      </c>
      <c r="O260" t="s">
        <v>79</v>
      </c>
      <c r="P260" t="s">
        <v>410</v>
      </c>
      <c r="Q260" t="s"/>
      <c r="R260" t="s">
        <v>183</v>
      </c>
      <c r="S260" t="s">
        <v>195</v>
      </c>
      <c r="T260" t="s">
        <v>82</v>
      </c>
      <c r="U260" t="s"/>
      <c r="V260" t="s">
        <v>83</v>
      </c>
      <c r="W260" t="s">
        <v>138</v>
      </c>
      <c r="X260" t="s"/>
      <c r="Y260" t="s">
        <v>85</v>
      </c>
      <c r="Z260">
        <f>HYPERLINK("https://hotelmonitor-cachepage.eclerx.com/savepage/tk_1543382583213866_sr_2058.html","info")</f>
        <v/>
      </c>
      <c r="AA260" t="n">
        <v>78220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95</v>
      </c>
      <c r="AL260" t="s"/>
      <c r="AM260" t="s"/>
      <c r="AN260" t="s"/>
      <c r="AO260" t="s"/>
      <c r="AP260" t="n">
        <v>4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2329271</v>
      </c>
      <c r="AZ260" t="s">
        <v>411</v>
      </c>
      <c r="BA260" t="s"/>
      <c r="BB260" t="n">
        <v>316472</v>
      </c>
      <c r="BC260" t="n">
        <v>23.33</v>
      </c>
      <c r="BD260" t="n">
        <v>42.7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409</v>
      </c>
      <c r="F261" t="n">
        <v>2027330</v>
      </c>
      <c r="G261" t="s">
        <v>74</v>
      </c>
      <c r="H261" t="s">
        <v>75</v>
      </c>
      <c r="I261" t="s"/>
      <c r="J261" t="s">
        <v>76</v>
      </c>
      <c r="K261" t="n">
        <v>120.33</v>
      </c>
      <c r="L261" t="s">
        <v>77</v>
      </c>
      <c r="M261" t="s"/>
      <c r="N261" t="s">
        <v>164</v>
      </c>
      <c r="O261" t="s">
        <v>79</v>
      </c>
      <c r="P261" t="s">
        <v>410</v>
      </c>
      <c r="Q261" t="s"/>
      <c r="R261" t="s">
        <v>183</v>
      </c>
      <c r="S261" t="s">
        <v>414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HYPERLINK("https://hotelmonitor-cachepage.eclerx.com/savepage/tk_1543382583213866_sr_2058.html","info")</f>
        <v/>
      </c>
      <c r="AA261" t="n">
        <v>78220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95</v>
      </c>
      <c r="AL261" t="s"/>
      <c r="AM261" t="s"/>
      <c r="AN261" t="s"/>
      <c r="AO261" t="s"/>
      <c r="AP261" t="n">
        <v>4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2329271</v>
      </c>
      <c r="AZ261" t="s">
        <v>411</v>
      </c>
      <c r="BA261" t="s"/>
      <c r="BB261" t="n">
        <v>316472</v>
      </c>
      <c r="BC261" t="n">
        <v>23.33</v>
      </c>
      <c r="BD261" t="n">
        <v>42.7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409</v>
      </c>
      <c r="F262" t="n">
        <v>2027330</v>
      </c>
      <c r="G262" t="s">
        <v>74</v>
      </c>
      <c r="H262" t="s">
        <v>75</v>
      </c>
      <c r="I262" t="s"/>
      <c r="J262" t="s">
        <v>76</v>
      </c>
      <c r="K262" t="n">
        <v>132</v>
      </c>
      <c r="L262" t="s">
        <v>77</v>
      </c>
      <c r="M262" t="s"/>
      <c r="N262" t="s">
        <v>252</v>
      </c>
      <c r="O262" t="s">
        <v>79</v>
      </c>
      <c r="P262" t="s">
        <v>410</v>
      </c>
      <c r="Q262" t="s"/>
      <c r="R262" t="s">
        <v>183</v>
      </c>
      <c r="S262" t="s">
        <v>415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HYPERLINK("https://hotelmonitor-cachepage.eclerx.com/savepage/tk_1543382583213866_sr_2058.html","info")</f>
        <v/>
      </c>
      <c r="AA262" t="n">
        <v>78220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95</v>
      </c>
      <c r="AL262" t="s"/>
      <c r="AM262" t="s"/>
      <c r="AN262" t="s"/>
      <c r="AO262" t="s"/>
      <c r="AP262" t="n">
        <v>4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2329271</v>
      </c>
      <c r="AZ262" t="s">
        <v>411</v>
      </c>
      <c r="BA262" t="s"/>
      <c r="BB262" t="n">
        <v>316472</v>
      </c>
      <c r="BC262" t="n">
        <v>23.33</v>
      </c>
      <c r="BD262" t="n">
        <v>42.7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416</v>
      </c>
      <c r="F263" t="n">
        <v>2375158</v>
      </c>
      <c r="G263" t="s">
        <v>74</v>
      </c>
      <c r="H263" t="s">
        <v>75</v>
      </c>
      <c r="I263" t="s"/>
      <c r="J263" t="s">
        <v>76</v>
      </c>
      <c r="K263" t="n">
        <v>28.33</v>
      </c>
      <c r="L263" t="s">
        <v>77</v>
      </c>
      <c r="M263" t="s"/>
      <c r="N263" t="s">
        <v>97</v>
      </c>
      <c r="O263" t="s">
        <v>79</v>
      </c>
      <c r="P263" t="s">
        <v>417</v>
      </c>
      <c r="Q263" t="s"/>
      <c r="R263" t="s">
        <v>80</v>
      </c>
      <c r="S263" t="s">
        <v>418</v>
      </c>
      <c r="T263" t="s">
        <v>82</v>
      </c>
      <c r="U263" t="s"/>
      <c r="V263" t="s">
        <v>83</v>
      </c>
      <c r="W263" t="s">
        <v>138</v>
      </c>
      <c r="X263" t="s"/>
      <c r="Y263" t="s">
        <v>85</v>
      </c>
      <c r="Z263">
        <f>HYPERLINK("https://hotelmonitor-cachepage.eclerx.com/savepage/tk_15433830182013094_sr_2058.html","info")</f>
        <v/>
      </c>
      <c r="AA263" t="n">
        <v>48754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95</v>
      </c>
      <c r="AL263" t="s"/>
      <c r="AM263" t="s"/>
      <c r="AN263" t="s"/>
      <c r="AO263" t="s"/>
      <c r="AP263" t="n">
        <v>85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2330120</v>
      </c>
      <c r="AZ263" t="s">
        <v>419</v>
      </c>
      <c r="BA263" t="s"/>
      <c r="BB263" t="n">
        <v>316497</v>
      </c>
      <c r="BC263" t="n">
        <v>23.32835</v>
      </c>
      <c r="BD263" t="n">
        <v>42.69364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416</v>
      </c>
      <c r="F264" t="n">
        <v>2375158</v>
      </c>
      <c r="G264" t="s">
        <v>74</v>
      </c>
      <c r="H264" t="s">
        <v>75</v>
      </c>
      <c r="I264" t="s"/>
      <c r="J264" t="s">
        <v>76</v>
      </c>
      <c r="K264" t="n">
        <v>34.33</v>
      </c>
      <c r="L264" t="s">
        <v>77</v>
      </c>
      <c r="M264" t="s"/>
      <c r="N264" t="s">
        <v>97</v>
      </c>
      <c r="O264" t="s">
        <v>79</v>
      </c>
      <c r="P264" t="s">
        <v>417</v>
      </c>
      <c r="Q264" t="s"/>
      <c r="R264" t="s">
        <v>80</v>
      </c>
      <c r="S264" t="s">
        <v>220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HYPERLINK("https://hotelmonitor-cachepage.eclerx.com/savepage/tk_15433830182013094_sr_2058.html","info")</f>
        <v/>
      </c>
      <c r="AA264" t="n">
        <v>48754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95</v>
      </c>
      <c r="AL264" t="s"/>
      <c r="AM264" t="s"/>
      <c r="AN264" t="s"/>
      <c r="AO264" t="s"/>
      <c r="AP264" t="n">
        <v>85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2330120</v>
      </c>
      <c r="AZ264" t="s">
        <v>419</v>
      </c>
      <c r="BA264" t="s"/>
      <c r="BB264" t="n">
        <v>316497</v>
      </c>
      <c r="BC264" t="n">
        <v>23.32835</v>
      </c>
      <c r="BD264" t="n">
        <v>42.69364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416</v>
      </c>
      <c r="F265" t="n">
        <v>2375158</v>
      </c>
      <c r="G265" t="s">
        <v>74</v>
      </c>
      <c r="H265" t="s">
        <v>75</v>
      </c>
      <c r="I265" t="s"/>
      <c r="J265" t="s">
        <v>76</v>
      </c>
      <c r="K265" t="n">
        <v>41.33</v>
      </c>
      <c r="L265" t="s">
        <v>77</v>
      </c>
      <c r="M265" t="s"/>
      <c r="N265" t="s">
        <v>164</v>
      </c>
      <c r="O265" t="s">
        <v>79</v>
      </c>
      <c r="P265" t="s">
        <v>417</v>
      </c>
      <c r="Q265" t="s"/>
      <c r="R265" t="s">
        <v>80</v>
      </c>
      <c r="S265" t="s">
        <v>117</v>
      </c>
      <c r="T265" t="s">
        <v>82</v>
      </c>
      <c r="U265" t="s"/>
      <c r="V265" t="s">
        <v>83</v>
      </c>
      <c r="W265" t="s">
        <v>138</v>
      </c>
      <c r="X265" t="s"/>
      <c r="Y265" t="s">
        <v>85</v>
      </c>
      <c r="Z265">
        <f>HYPERLINK("https://hotelmonitor-cachepage.eclerx.com/savepage/tk_15433830182013094_sr_2058.html","info")</f>
        <v/>
      </c>
      <c r="AA265" t="n">
        <v>48754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95</v>
      </c>
      <c r="AL265" t="s"/>
      <c r="AM265" t="s"/>
      <c r="AN265" t="s"/>
      <c r="AO265" t="s"/>
      <c r="AP265" t="n">
        <v>85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2330120</v>
      </c>
      <c r="AZ265" t="s">
        <v>419</v>
      </c>
      <c r="BA265" t="s"/>
      <c r="BB265" t="n">
        <v>316497</v>
      </c>
      <c r="BC265" t="n">
        <v>23.32835</v>
      </c>
      <c r="BD265" t="n">
        <v>42.69364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416</v>
      </c>
      <c r="F266" t="n">
        <v>2375158</v>
      </c>
      <c r="G266" t="s">
        <v>74</v>
      </c>
      <c r="H266" t="s">
        <v>75</v>
      </c>
      <c r="I266" t="s"/>
      <c r="J266" t="s">
        <v>76</v>
      </c>
      <c r="K266" t="n">
        <v>50.33</v>
      </c>
      <c r="L266" t="s">
        <v>77</v>
      </c>
      <c r="M266" t="s"/>
      <c r="N266" t="s">
        <v>164</v>
      </c>
      <c r="O266" t="s">
        <v>79</v>
      </c>
      <c r="P266" t="s">
        <v>417</v>
      </c>
      <c r="Q266" t="s"/>
      <c r="R266" t="s">
        <v>80</v>
      </c>
      <c r="S266" t="s">
        <v>123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HYPERLINK("https://hotelmonitor-cachepage.eclerx.com/savepage/tk_15433830182013094_sr_2058.html","info")</f>
        <v/>
      </c>
      <c r="AA266" t="n">
        <v>48754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95</v>
      </c>
      <c r="AL266" t="s"/>
      <c r="AM266" t="s"/>
      <c r="AN266" t="s"/>
      <c r="AO266" t="s"/>
      <c r="AP266" t="n">
        <v>85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2330120</v>
      </c>
      <c r="AZ266" t="s">
        <v>419</v>
      </c>
      <c r="BA266" t="s"/>
      <c r="BB266" t="n">
        <v>316497</v>
      </c>
      <c r="BC266" t="n">
        <v>23.32835</v>
      </c>
      <c r="BD266" t="n">
        <v>42.69364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420</v>
      </c>
      <c r="F267" t="n">
        <v>2027326</v>
      </c>
      <c r="G267" t="s">
        <v>74</v>
      </c>
      <c r="H267" t="s">
        <v>75</v>
      </c>
      <c r="I267" t="s"/>
      <c r="J267" t="s">
        <v>76</v>
      </c>
      <c r="K267" t="n">
        <v>19.67</v>
      </c>
      <c r="L267" t="s">
        <v>77</v>
      </c>
      <c r="M267" t="s"/>
      <c r="N267" t="s">
        <v>421</v>
      </c>
      <c r="O267" t="s">
        <v>79</v>
      </c>
      <c r="P267" t="s">
        <v>422</v>
      </c>
      <c r="Q267" t="s"/>
      <c r="R267" t="s">
        <v>107</v>
      </c>
      <c r="S267" t="s">
        <v>177</v>
      </c>
      <c r="T267" t="s">
        <v>82</v>
      </c>
      <c r="U267" t="s"/>
      <c r="V267" t="s">
        <v>83</v>
      </c>
      <c r="W267" t="s">
        <v>138</v>
      </c>
      <c r="X267" t="s"/>
      <c r="Y267" t="s">
        <v>85</v>
      </c>
      <c r="Z267">
        <f>HYPERLINK("https://hotelmonitor-cachepage.eclerx.com/savepage/tk_15433826902953827_sr_2058.html","info")</f>
        <v/>
      </c>
      <c r="AA267" t="n">
        <v>49072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95</v>
      </c>
      <c r="AL267" t="s"/>
      <c r="AM267" t="s"/>
      <c r="AN267" t="s"/>
      <c r="AO267" t="s"/>
      <c r="AP267" t="n">
        <v>25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2329431</v>
      </c>
      <c r="AZ267" t="s">
        <v>423</v>
      </c>
      <c r="BA267" t="s"/>
      <c r="BB267" t="n">
        <v>112074</v>
      </c>
      <c r="BC267" t="n">
        <v>23.2849</v>
      </c>
      <c r="BD267" t="n">
        <v>42.6787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420</v>
      </c>
      <c r="F268" t="n">
        <v>2027326</v>
      </c>
      <c r="G268" t="s">
        <v>74</v>
      </c>
      <c r="H268" t="s">
        <v>75</v>
      </c>
      <c r="I268" t="s"/>
      <c r="J268" t="s">
        <v>76</v>
      </c>
      <c r="K268" t="n">
        <v>21.33</v>
      </c>
      <c r="L268" t="s">
        <v>77</v>
      </c>
      <c r="M268" t="s"/>
      <c r="N268" t="s">
        <v>353</v>
      </c>
      <c r="O268" t="s">
        <v>79</v>
      </c>
      <c r="P268" t="s">
        <v>422</v>
      </c>
      <c r="Q268" t="s"/>
      <c r="R268" t="s">
        <v>107</v>
      </c>
      <c r="S268" t="s">
        <v>350</v>
      </c>
      <c r="T268" t="s">
        <v>82</v>
      </c>
      <c r="U268" t="s"/>
      <c r="V268" t="s">
        <v>83</v>
      </c>
      <c r="W268" t="s">
        <v>138</v>
      </c>
      <c r="X268" t="s"/>
      <c r="Y268" t="s">
        <v>85</v>
      </c>
      <c r="Z268">
        <f>HYPERLINK("https://hotelmonitor-cachepage.eclerx.com/savepage/tk_15433826902953827_sr_2058.html","info")</f>
        <v/>
      </c>
      <c r="AA268" t="n">
        <v>49072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95</v>
      </c>
      <c r="AL268" t="s"/>
      <c r="AM268" t="s"/>
      <c r="AN268" t="s"/>
      <c r="AO268" t="s"/>
      <c r="AP268" t="n">
        <v>25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2329431</v>
      </c>
      <c r="AZ268" t="s">
        <v>423</v>
      </c>
      <c r="BA268" t="s"/>
      <c r="BB268" t="n">
        <v>112074</v>
      </c>
      <c r="BC268" t="n">
        <v>23.2849</v>
      </c>
      <c r="BD268" t="n">
        <v>42.6787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420</v>
      </c>
      <c r="F269" t="n">
        <v>2027326</v>
      </c>
      <c r="G269" t="s">
        <v>74</v>
      </c>
      <c r="H269" t="s">
        <v>75</v>
      </c>
      <c r="I269" t="s"/>
      <c r="J269" t="s">
        <v>76</v>
      </c>
      <c r="K269" t="n">
        <v>25.67</v>
      </c>
      <c r="L269" t="s">
        <v>77</v>
      </c>
      <c r="M269" t="s"/>
      <c r="N269" t="s">
        <v>353</v>
      </c>
      <c r="O269" t="s">
        <v>79</v>
      </c>
      <c r="P269" t="s">
        <v>422</v>
      </c>
      <c r="Q269" t="s"/>
      <c r="R269" t="s">
        <v>107</v>
      </c>
      <c r="S269" t="s">
        <v>424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HYPERLINK("https://hotelmonitor-cachepage.eclerx.com/savepage/tk_15433826902953827_sr_2058.html","info")</f>
        <v/>
      </c>
      <c r="AA269" t="n">
        <v>49072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95</v>
      </c>
      <c r="AL269" t="s"/>
      <c r="AM269" t="s"/>
      <c r="AN269" t="s"/>
      <c r="AO269" t="s"/>
      <c r="AP269" t="n">
        <v>25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2329431</v>
      </c>
      <c r="AZ269" t="s">
        <v>423</v>
      </c>
      <c r="BA269" t="s"/>
      <c r="BB269" t="n">
        <v>112074</v>
      </c>
      <c r="BC269" t="n">
        <v>23.2849</v>
      </c>
      <c r="BD269" t="n">
        <v>42.6787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420</v>
      </c>
      <c r="F270" t="n">
        <v>2027326</v>
      </c>
      <c r="G270" t="s">
        <v>74</v>
      </c>
      <c r="H270" t="s">
        <v>75</v>
      </c>
      <c r="I270" t="s"/>
      <c r="J270" t="s">
        <v>76</v>
      </c>
      <c r="K270" t="n">
        <v>28.33</v>
      </c>
      <c r="L270" t="s">
        <v>77</v>
      </c>
      <c r="M270" t="s"/>
      <c r="N270" t="s">
        <v>139</v>
      </c>
      <c r="O270" t="s">
        <v>79</v>
      </c>
      <c r="P270" t="s">
        <v>422</v>
      </c>
      <c r="Q270" t="s"/>
      <c r="R270" t="s">
        <v>107</v>
      </c>
      <c r="S270" t="s">
        <v>418</v>
      </c>
      <c r="T270" t="s">
        <v>82</v>
      </c>
      <c r="U270" t="s"/>
      <c r="V270" t="s">
        <v>83</v>
      </c>
      <c r="W270" t="s">
        <v>138</v>
      </c>
      <c r="X270" t="s"/>
      <c r="Y270" t="s">
        <v>85</v>
      </c>
      <c r="Z270">
        <f>HYPERLINK("https://hotelmonitor-cachepage.eclerx.com/savepage/tk_15433826902953827_sr_2058.html","info")</f>
        <v/>
      </c>
      <c r="AA270" t="n">
        <v>49072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95</v>
      </c>
      <c r="AL270" t="s"/>
      <c r="AM270" t="s"/>
      <c r="AN270" t="s"/>
      <c r="AO270" t="s"/>
      <c r="AP270" t="n">
        <v>25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2329431</v>
      </c>
      <c r="AZ270" t="s">
        <v>423</v>
      </c>
      <c r="BA270" t="s"/>
      <c r="BB270" t="n">
        <v>112074</v>
      </c>
      <c r="BC270" t="n">
        <v>23.2849</v>
      </c>
      <c r="BD270" t="n">
        <v>42.6787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420</v>
      </c>
      <c r="F271" t="n">
        <v>2027326</v>
      </c>
      <c r="G271" t="s">
        <v>74</v>
      </c>
      <c r="H271" t="s">
        <v>75</v>
      </c>
      <c r="I271" t="s"/>
      <c r="J271" t="s">
        <v>76</v>
      </c>
      <c r="K271" t="n">
        <v>31.67</v>
      </c>
      <c r="L271" t="s">
        <v>77</v>
      </c>
      <c r="M271" t="s"/>
      <c r="N271" t="s">
        <v>380</v>
      </c>
      <c r="O271" t="s">
        <v>79</v>
      </c>
      <c r="P271" t="s">
        <v>422</v>
      </c>
      <c r="Q271" t="s"/>
      <c r="R271" t="s">
        <v>107</v>
      </c>
      <c r="S271" t="s">
        <v>425</v>
      </c>
      <c r="T271" t="s">
        <v>82</v>
      </c>
      <c r="U271" t="s"/>
      <c r="V271" t="s">
        <v>83</v>
      </c>
      <c r="W271" t="s">
        <v>138</v>
      </c>
      <c r="X271" t="s"/>
      <c r="Y271" t="s">
        <v>85</v>
      </c>
      <c r="Z271">
        <f>HYPERLINK("https://hotelmonitor-cachepage.eclerx.com/savepage/tk_15433826902953827_sr_2058.html","info")</f>
        <v/>
      </c>
      <c r="AA271" t="n">
        <v>49072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95</v>
      </c>
      <c r="AL271" t="s"/>
      <c r="AM271" t="s"/>
      <c r="AN271" t="s"/>
      <c r="AO271" t="s"/>
      <c r="AP271" t="n">
        <v>25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2329431</v>
      </c>
      <c r="AZ271" t="s">
        <v>423</v>
      </c>
      <c r="BA271" t="s"/>
      <c r="BB271" t="n">
        <v>112074</v>
      </c>
      <c r="BC271" t="n">
        <v>23.2849</v>
      </c>
      <c r="BD271" t="n">
        <v>42.6787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420</v>
      </c>
      <c r="F272" t="n">
        <v>2027326</v>
      </c>
      <c r="G272" t="s">
        <v>74</v>
      </c>
      <c r="H272" t="s">
        <v>75</v>
      </c>
      <c r="I272" t="s"/>
      <c r="J272" t="s">
        <v>76</v>
      </c>
      <c r="K272" t="n">
        <v>34</v>
      </c>
      <c r="L272" t="s">
        <v>77</v>
      </c>
      <c r="M272" t="s"/>
      <c r="N272" t="s">
        <v>139</v>
      </c>
      <c r="O272" t="s">
        <v>79</v>
      </c>
      <c r="P272" t="s">
        <v>422</v>
      </c>
      <c r="Q272" t="s"/>
      <c r="R272" t="s">
        <v>107</v>
      </c>
      <c r="S272" t="s">
        <v>426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HYPERLINK("https://hotelmonitor-cachepage.eclerx.com/savepage/tk_15433826902953827_sr_2058.html","info")</f>
        <v/>
      </c>
      <c r="AA272" t="n">
        <v>49072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95</v>
      </c>
      <c r="AL272" t="s"/>
      <c r="AM272" t="s"/>
      <c r="AN272" t="s"/>
      <c r="AO272" t="s"/>
      <c r="AP272" t="n">
        <v>25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2329431</v>
      </c>
      <c r="AZ272" t="s">
        <v>423</v>
      </c>
      <c r="BA272" t="s"/>
      <c r="BB272" t="n">
        <v>112074</v>
      </c>
      <c r="BC272" t="n">
        <v>23.2849</v>
      </c>
      <c r="BD272" t="n">
        <v>42.6787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420</v>
      </c>
      <c r="F273" t="n">
        <v>2027326</v>
      </c>
      <c r="G273" t="s">
        <v>74</v>
      </c>
      <c r="H273" t="s">
        <v>75</v>
      </c>
      <c r="I273" t="s"/>
      <c r="J273" t="s">
        <v>76</v>
      </c>
      <c r="K273" t="n">
        <v>39</v>
      </c>
      <c r="L273" t="s">
        <v>77</v>
      </c>
      <c r="M273" t="s"/>
      <c r="N273" t="s">
        <v>380</v>
      </c>
      <c r="O273" t="s">
        <v>79</v>
      </c>
      <c r="P273" t="s">
        <v>422</v>
      </c>
      <c r="Q273" t="s"/>
      <c r="R273" t="s">
        <v>107</v>
      </c>
      <c r="S273" t="s">
        <v>299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HYPERLINK("https://hotelmonitor-cachepage.eclerx.com/savepage/tk_15433826902953827_sr_2058.html","info")</f>
        <v/>
      </c>
      <c r="AA273" t="n">
        <v>49072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95</v>
      </c>
      <c r="AL273" t="s"/>
      <c r="AM273" t="s"/>
      <c r="AN273" t="s"/>
      <c r="AO273" t="s"/>
      <c r="AP273" t="n">
        <v>25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2329431</v>
      </c>
      <c r="AZ273" t="s">
        <v>423</v>
      </c>
      <c r="BA273" t="s"/>
      <c r="BB273" t="n">
        <v>112074</v>
      </c>
      <c r="BC273" t="n">
        <v>23.2849</v>
      </c>
      <c r="BD273" t="n">
        <v>42.6787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420</v>
      </c>
      <c r="F274" t="n">
        <v>2027326</v>
      </c>
      <c r="G274" t="s">
        <v>74</v>
      </c>
      <c r="H274" t="s">
        <v>75</v>
      </c>
      <c r="I274" t="s"/>
      <c r="J274" t="s">
        <v>76</v>
      </c>
      <c r="K274" t="n">
        <v>41</v>
      </c>
      <c r="L274" t="s">
        <v>77</v>
      </c>
      <c r="M274" t="s"/>
      <c r="N274" t="s">
        <v>353</v>
      </c>
      <c r="O274" t="s">
        <v>79</v>
      </c>
      <c r="P274" t="s">
        <v>422</v>
      </c>
      <c r="Q274" t="s"/>
      <c r="R274" t="s">
        <v>107</v>
      </c>
      <c r="S274" t="s">
        <v>379</v>
      </c>
      <c r="T274" t="s">
        <v>82</v>
      </c>
      <c r="U274" t="s"/>
      <c r="V274" t="s">
        <v>83</v>
      </c>
      <c r="W274" t="s">
        <v>118</v>
      </c>
      <c r="X274" t="s"/>
      <c r="Y274" t="s">
        <v>85</v>
      </c>
      <c r="Z274">
        <f>HYPERLINK("https://hotelmonitor-cachepage.eclerx.com/savepage/tk_15433826902953827_sr_2058.html","info")</f>
        <v/>
      </c>
      <c r="AA274" t="n">
        <v>49072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95</v>
      </c>
      <c r="AL274" t="s"/>
      <c r="AM274" t="s"/>
      <c r="AN274" t="s"/>
      <c r="AO274" t="s"/>
      <c r="AP274" t="n">
        <v>25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2329431</v>
      </c>
      <c r="AZ274" t="s">
        <v>423</v>
      </c>
      <c r="BA274" t="s"/>
      <c r="BB274" t="n">
        <v>112074</v>
      </c>
      <c r="BC274" t="n">
        <v>23.2849</v>
      </c>
      <c r="BD274" t="n">
        <v>42.6787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420</v>
      </c>
      <c r="F275" t="n">
        <v>2027326</v>
      </c>
      <c r="G275" t="s">
        <v>74</v>
      </c>
      <c r="H275" t="s">
        <v>75</v>
      </c>
      <c r="I275" t="s"/>
      <c r="J275" t="s">
        <v>76</v>
      </c>
      <c r="K275" t="n">
        <v>45.33</v>
      </c>
      <c r="L275" t="s">
        <v>77</v>
      </c>
      <c r="M275" t="s"/>
      <c r="N275" t="s">
        <v>139</v>
      </c>
      <c r="O275" t="s">
        <v>79</v>
      </c>
      <c r="P275" t="s">
        <v>422</v>
      </c>
      <c r="Q275" t="s"/>
      <c r="R275" t="s">
        <v>107</v>
      </c>
      <c r="S275" t="s">
        <v>120</v>
      </c>
      <c r="T275" t="s">
        <v>82</v>
      </c>
      <c r="U275" t="s"/>
      <c r="V275" t="s">
        <v>83</v>
      </c>
      <c r="W275" t="s">
        <v>118</v>
      </c>
      <c r="X275" t="s"/>
      <c r="Y275" t="s">
        <v>85</v>
      </c>
      <c r="Z275">
        <f>HYPERLINK("https://hotelmonitor-cachepage.eclerx.com/savepage/tk_15433826902953827_sr_2058.html","info")</f>
        <v/>
      </c>
      <c r="AA275" t="n">
        <v>49072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95</v>
      </c>
      <c r="AL275" t="s"/>
      <c r="AM275" t="s"/>
      <c r="AN275" t="s"/>
      <c r="AO275" t="s"/>
      <c r="AP275" t="n">
        <v>25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2329431</v>
      </c>
      <c r="AZ275" t="s">
        <v>423</v>
      </c>
      <c r="BA275" t="s"/>
      <c r="BB275" t="n">
        <v>112074</v>
      </c>
      <c r="BC275" t="n">
        <v>23.2849</v>
      </c>
      <c r="BD275" t="n">
        <v>42.6787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420</v>
      </c>
      <c r="F276" t="n">
        <v>2027326</v>
      </c>
      <c r="G276" t="s">
        <v>74</v>
      </c>
      <c r="H276" t="s">
        <v>75</v>
      </c>
      <c r="I276" t="s"/>
      <c r="J276" t="s">
        <v>76</v>
      </c>
      <c r="K276" t="n">
        <v>51</v>
      </c>
      <c r="L276" t="s">
        <v>77</v>
      </c>
      <c r="M276" t="s"/>
      <c r="N276" t="s">
        <v>380</v>
      </c>
      <c r="O276" t="s">
        <v>79</v>
      </c>
      <c r="P276" t="s">
        <v>422</v>
      </c>
      <c r="Q276" t="s"/>
      <c r="R276" t="s">
        <v>107</v>
      </c>
      <c r="S276" t="s">
        <v>162</v>
      </c>
      <c r="T276" t="s">
        <v>82</v>
      </c>
      <c r="U276" t="s"/>
      <c r="V276" t="s">
        <v>83</v>
      </c>
      <c r="W276" t="s">
        <v>118</v>
      </c>
      <c r="X276" t="s"/>
      <c r="Y276" t="s">
        <v>85</v>
      </c>
      <c r="Z276">
        <f>HYPERLINK("https://hotelmonitor-cachepage.eclerx.com/savepage/tk_15433826902953827_sr_2058.html","info")</f>
        <v/>
      </c>
      <c r="AA276" t="n">
        <v>49072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95</v>
      </c>
      <c r="AL276" t="s"/>
      <c r="AM276" t="s"/>
      <c r="AN276" t="s"/>
      <c r="AO276" t="s"/>
      <c r="AP276" t="n">
        <v>25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2329431</v>
      </c>
      <c r="AZ276" t="s">
        <v>423</v>
      </c>
      <c r="BA276" t="s"/>
      <c r="BB276" t="n">
        <v>112074</v>
      </c>
      <c r="BC276" t="n">
        <v>23.2849</v>
      </c>
      <c r="BD276" t="n">
        <v>42.6787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420</v>
      </c>
      <c r="F277" t="n">
        <v>2027326</v>
      </c>
      <c r="G277" t="s">
        <v>74</v>
      </c>
      <c r="H277" t="s">
        <v>75</v>
      </c>
      <c r="I277" t="s"/>
      <c r="J277" t="s">
        <v>76</v>
      </c>
      <c r="K277" t="n">
        <v>52.67</v>
      </c>
      <c r="L277" t="s">
        <v>77</v>
      </c>
      <c r="M277" t="s"/>
      <c r="N277" t="s">
        <v>353</v>
      </c>
      <c r="O277" t="s">
        <v>79</v>
      </c>
      <c r="P277" t="s">
        <v>422</v>
      </c>
      <c r="Q277" t="s"/>
      <c r="R277" t="s">
        <v>107</v>
      </c>
      <c r="S277" t="s">
        <v>370</v>
      </c>
      <c r="T277" t="s">
        <v>82</v>
      </c>
      <c r="U277" t="s"/>
      <c r="V277" t="s">
        <v>83</v>
      </c>
      <c r="W277" t="s">
        <v>124</v>
      </c>
      <c r="X277" t="s"/>
      <c r="Y277" t="s">
        <v>85</v>
      </c>
      <c r="Z277">
        <f>HYPERLINK("https://hotelmonitor-cachepage.eclerx.com/savepage/tk_15433826902953827_sr_2058.html","info")</f>
        <v/>
      </c>
      <c r="AA277" t="n">
        <v>49072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95</v>
      </c>
      <c r="AL277" t="s"/>
      <c r="AM277" t="s"/>
      <c r="AN277" t="s"/>
      <c r="AO277" t="s"/>
      <c r="AP277" t="n">
        <v>25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2329431</v>
      </c>
      <c r="AZ277" t="s">
        <v>423</v>
      </c>
      <c r="BA277" t="s"/>
      <c r="BB277" t="n">
        <v>112074</v>
      </c>
      <c r="BC277" t="n">
        <v>23.2849</v>
      </c>
      <c r="BD277" t="n">
        <v>42.6787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420</v>
      </c>
      <c r="F278" t="n">
        <v>2027326</v>
      </c>
      <c r="G278" t="s">
        <v>74</v>
      </c>
      <c r="H278" t="s">
        <v>75</v>
      </c>
      <c r="I278" t="s"/>
      <c r="J278" t="s">
        <v>76</v>
      </c>
      <c r="K278" t="n">
        <v>55.33</v>
      </c>
      <c r="L278" t="s">
        <v>77</v>
      </c>
      <c r="M278" t="s"/>
      <c r="N278" t="s">
        <v>139</v>
      </c>
      <c r="O278" t="s">
        <v>79</v>
      </c>
      <c r="P278" t="s">
        <v>422</v>
      </c>
      <c r="Q278" t="s"/>
      <c r="R278" t="s">
        <v>107</v>
      </c>
      <c r="S278" t="s">
        <v>301</v>
      </c>
      <c r="T278" t="s">
        <v>82</v>
      </c>
      <c r="U278" t="s"/>
      <c r="V278" t="s">
        <v>83</v>
      </c>
      <c r="W278" t="s">
        <v>124</v>
      </c>
      <c r="X278" t="s"/>
      <c r="Y278" t="s">
        <v>85</v>
      </c>
      <c r="Z278">
        <f>HYPERLINK("https://hotelmonitor-cachepage.eclerx.com/savepage/tk_15433826902953827_sr_2058.html","info")</f>
        <v/>
      </c>
      <c r="AA278" t="n">
        <v>49072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95</v>
      </c>
      <c r="AL278" t="s"/>
      <c r="AM278" t="s"/>
      <c r="AN278" t="s"/>
      <c r="AO278" t="s"/>
      <c r="AP278" t="n">
        <v>25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2329431</v>
      </c>
      <c r="AZ278" t="s">
        <v>423</v>
      </c>
      <c r="BA278" t="s"/>
      <c r="BB278" t="n">
        <v>112074</v>
      </c>
      <c r="BC278" t="n">
        <v>23.2849</v>
      </c>
      <c r="BD278" t="n">
        <v>42.6787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420</v>
      </c>
      <c r="F279" t="n">
        <v>2027326</v>
      </c>
      <c r="G279" t="s">
        <v>74</v>
      </c>
      <c r="H279" t="s">
        <v>75</v>
      </c>
      <c r="I279" t="s"/>
      <c r="J279" t="s">
        <v>76</v>
      </c>
      <c r="K279" t="n">
        <v>63</v>
      </c>
      <c r="L279" t="s">
        <v>77</v>
      </c>
      <c r="M279" t="s"/>
      <c r="N279" t="s">
        <v>380</v>
      </c>
      <c r="O279" t="s">
        <v>79</v>
      </c>
      <c r="P279" t="s">
        <v>422</v>
      </c>
      <c r="Q279" t="s"/>
      <c r="R279" t="s">
        <v>107</v>
      </c>
      <c r="S279" t="s">
        <v>427</v>
      </c>
      <c r="T279" t="s">
        <v>82</v>
      </c>
      <c r="U279" t="s"/>
      <c r="V279" t="s">
        <v>83</v>
      </c>
      <c r="W279" t="s">
        <v>124</v>
      </c>
      <c r="X279" t="s"/>
      <c r="Y279" t="s">
        <v>85</v>
      </c>
      <c r="Z279">
        <f>HYPERLINK("https://hotelmonitor-cachepage.eclerx.com/savepage/tk_15433826902953827_sr_2058.html","info")</f>
        <v/>
      </c>
      <c r="AA279" t="n">
        <v>49072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95</v>
      </c>
      <c r="AL279" t="s"/>
      <c r="AM279" t="s"/>
      <c r="AN279" t="s"/>
      <c r="AO279" t="s"/>
      <c r="AP279" t="n">
        <v>25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2329431</v>
      </c>
      <c r="AZ279" t="s">
        <v>423</v>
      </c>
      <c r="BA279" t="s"/>
      <c r="BB279" t="n">
        <v>112074</v>
      </c>
      <c r="BC279" t="n">
        <v>23.2849</v>
      </c>
      <c r="BD279" t="n">
        <v>42.6787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428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40.67</v>
      </c>
      <c r="L280" t="s">
        <v>77</v>
      </c>
      <c r="M280" t="s"/>
      <c r="N280" t="s">
        <v>429</v>
      </c>
      <c r="O280" t="s">
        <v>79</v>
      </c>
      <c r="P280" t="s">
        <v>428</v>
      </c>
      <c r="Q280" t="s"/>
      <c r="R280" t="s">
        <v>107</v>
      </c>
      <c r="S280" t="s">
        <v>430</v>
      </c>
      <c r="T280" t="s">
        <v>82</v>
      </c>
      <c r="U280" t="s"/>
      <c r="V280" t="s">
        <v>83</v>
      </c>
      <c r="W280" t="s">
        <v>138</v>
      </c>
      <c r="X280" t="s"/>
      <c r="Y280" t="s">
        <v>85</v>
      </c>
      <c r="Z280">
        <f>HYPERLINK("https://hotelmonitor-cachepage.eclerx.com/savepage/tk_15433826526591017_sr_2058.html","info")</f>
        <v/>
      </c>
      <c r="AA280" t="n">
        <v>-3172574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95</v>
      </c>
      <c r="AL280" t="s"/>
      <c r="AM280" t="s"/>
      <c r="AN280" t="s"/>
      <c r="AO280" t="s"/>
      <c r="AP280" t="n">
        <v>17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3172574</v>
      </c>
      <c r="AZ280" t="s">
        <v>431</v>
      </c>
      <c r="BA280" t="s"/>
      <c r="BB280" t="n">
        <v>6199529</v>
      </c>
      <c r="BC280" t="n">
        <v>23.398614</v>
      </c>
      <c r="BD280" t="n">
        <v>42.680722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428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48</v>
      </c>
      <c r="L281" t="s">
        <v>77</v>
      </c>
      <c r="M281" t="s"/>
      <c r="N281" t="s">
        <v>429</v>
      </c>
      <c r="O281" t="s">
        <v>79</v>
      </c>
      <c r="P281" t="s">
        <v>428</v>
      </c>
      <c r="Q281" t="s"/>
      <c r="R281" t="s">
        <v>107</v>
      </c>
      <c r="S281" t="s">
        <v>408</v>
      </c>
      <c r="T281" t="s">
        <v>82</v>
      </c>
      <c r="U281" t="s"/>
      <c r="V281" t="s">
        <v>83</v>
      </c>
      <c r="W281" t="s">
        <v>138</v>
      </c>
      <c r="X281" t="s"/>
      <c r="Y281" t="s">
        <v>85</v>
      </c>
      <c r="Z281">
        <f>HYPERLINK("https://hotelmonitor-cachepage.eclerx.com/savepage/tk_15433826526591017_sr_2058.html","info")</f>
        <v/>
      </c>
      <c r="AA281" t="n">
        <v>-3172574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95</v>
      </c>
      <c r="AL281" t="s"/>
      <c r="AM281" t="s"/>
      <c r="AN281" t="s"/>
      <c r="AO281" t="s"/>
      <c r="AP281" t="n">
        <v>17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3172574</v>
      </c>
      <c r="AZ281" t="s">
        <v>431</v>
      </c>
      <c r="BA281" t="s"/>
      <c r="BB281" t="n">
        <v>6199529</v>
      </c>
      <c r="BC281" t="n">
        <v>23.398614</v>
      </c>
      <c r="BD281" t="n">
        <v>42.680722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428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49.33</v>
      </c>
      <c r="L282" t="s">
        <v>77</v>
      </c>
      <c r="M282" t="s"/>
      <c r="N282" t="s">
        <v>432</v>
      </c>
      <c r="O282" t="s">
        <v>79</v>
      </c>
      <c r="P282" t="s">
        <v>428</v>
      </c>
      <c r="Q282" t="s"/>
      <c r="R282" t="s">
        <v>107</v>
      </c>
      <c r="S282" t="s">
        <v>223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HYPERLINK("https://hotelmonitor-cachepage.eclerx.com/savepage/tk_15433826526591017_sr_2058.html","info")</f>
        <v/>
      </c>
      <c r="AA282" t="n">
        <v>-3172574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95</v>
      </c>
      <c r="AL282" t="s"/>
      <c r="AM282" t="s"/>
      <c r="AN282" t="s"/>
      <c r="AO282" t="s"/>
      <c r="AP282" t="n">
        <v>17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3172574</v>
      </c>
      <c r="AZ282" t="s">
        <v>431</v>
      </c>
      <c r="BA282" t="s"/>
      <c r="BB282" t="n">
        <v>6199529</v>
      </c>
      <c r="BC282" t="n">
        <v>23.398614</v>
      </c>
      <c r="BD282" t="n">
        <v>42.680722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428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49.33</v>
      </c>
      <c r="L283" t="s">
        <v>77</v>
      </c>
      <c r="M283" t="s"/>
      <c r="N283" t="s">
        <v>433</v>
      </c>
      <c r="O283" t="s">
        <v>79</v>
      </c>
      <c r="P283" t="s">
        <v>428</v>
      </c>
      <c r="Q283" t="s"/>
      <c r="R283" t="s">
        <v>107</v>
      </c>
      <c r="S283" t="s">
        <v>223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HYPERLINK("https://hotelmonitor-cachepage.eclerx.com/savepage/tk_15433826526591017_sr_2058.html","info")</f>
        <v/>
      </c>
      <c r="AA283" t="n">
        <v>-3172574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95</v>
      </c>
      <c r="AL283" t="s"/>
      <c r="AM283" t="s"/>
      <c r="AN283" t="s"/>
      <c r="AO283" t="s"/>
      <c r="AP283" t="n">
        <v>17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3172574</v>
      </c>
      <c r="AZ283" t="s">
        <v>431</v>
      </c>
      <c r="BA283" t="s"/>
      <c r="BB283" t="n">
        <v>6199529</v>
      </c>
      <c r="BC283" t="n">
        <v>23.398614</v>
      </c>
      <c r="BD283" t="n">
        <v>42.680722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428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56</v>
      </c>
      <c r="L284" t="s">
        <v>77</v>
      </c>
      <c r="M284" t="s"/>
      <c r="N284" t="s">
        <v>434</v>
      </c>
      <c r="O284" t="s">
        <v>79</v>
      </c>
      <c r="P284" t="s">
        <v>428</v>
      </c>
      <c r="Q284" t="s"/>
      <c r="R284" t="s">
        <v>107</v>
      </c>
      <c r="S284" t="s">
        <v>125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HYPERLINK("https://hotelmonitor-cachepage.eclerx.com/savepage/tk_15433826526591017_sr_2058.html","info")</f>
        <v/>
      </c>
      <c r="AA284" t="n">
        <v>-3172574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95</v>
      </c>
      <c r="AL284" t="s"/>
      <c r="AM284" t="s"/>
      <c r="AN284" t="s"/>
      <c r="AO284" t="s"/>
      <c r="AP284" t="n">
        <v>17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3172574</v>
      </c>
      <c r="AZ284" t="s">
        <v>431</v>
      </c>
      <c r="BA284" t="s"/>
      <c r="BB284" t="n">
        <v>6199529</v>
      </c>
      <c r="BC284" t="n">
        <v>23.398614</v>
      </c>
      <c r="BD284" t="n">
        <v>42.680722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428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56.67</v>
      </c>
      <c r="L285" t="s">
        <v>77</v>
      </c>
      <c r="M285" t="s"/>
      <c r="N285" t="s">
        <v>435</v>
      </c>
      <c r="O285" t="s">
        <v>79</v>
      </c>
      <c r="P285" t="s">
        <v>428</v>
      </c>
      <c r="Q285" t="s"/>
      <c r="R285" t="s">
        <v>107</v>
      </c>
      <c r="S285" t="s">
        <v>436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HYPERLINK("https://hotelmonitor-cachepage.eclerx.com/savepage/tk_15433826526591017_sr_2058.html","info")</f>
        <v/>
      </c>
      <c r="AA285" t="n">
        <v>-3172574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95</v>
      </c>
      <c r="AL285" t="s"/>
      <c r="AM285" t="s"/>
      <c r="AN285" t="s"/>
      <c r="AO285" t="s"/>
      <c r="AP285" t="n">
        <v>17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3172574</v>
      </c>
      <c r="AZ285" t="s">
        <v>431</v>
      </c>
      <c r="BA285" t="s"/>
      <c r="BB285" t="n">
        <v>6199529</v>
      </c>
      <c r="BC285" t="n">
        <v>23.398614</v>
      </c>
      <c r="BD285" t="n">
        <v>42.680722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428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58</v>
      </c>
      <c r="L286" t="s">
        <v>77</v>
      </c>
      <c r="M286" t="s"/>
      <c r="N286" t="s">
        <v>433</v>
      </c>
      <c r="O286" t="s">
        <v>79</v>
      </c>
      <c r="P286" t="s">
        <v>428</v>
      </c>
      <c r="Q286" t="s"/>
      <c r="R286" t="s">
        <v>107</v>
      </c>
      <c r="S286" t="s">
        <v>437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HYPERLINK("https://hotelmonitor-cachepage.eclerx.com/savepage/tk_15433826526591017_sr_2058.html","info")</f>
        <v/>
      </c>
      <c r="AA286" t="n">
        <v>-3172574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95</v>
      </c>
      <c r="AL286" t="s"/>
      <c r="AM286" t="s"/>
      <c r="AN286" t="s"/>
      <c r="AO286" t="s"/>
      <c r="AP286" t="n">
        <v>17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3172574</v>
      </c>
      <c r="AZ286" t="s">
        <v>431</v>
      </c>
      <c r="BA286" t="s"/>
      <c r="BB286" t="n">
        <v>6199529</v>
      </c>
      <c r="BC286" t="n">
        <v>23.398614</v>
      </c>
      <c r="BD286" t="n">
        <v>42.680722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428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58</v>
      </c>
      <c r="L287" t="s">
        <v>77</v>
      </c>
      <c r="M287" t="s"/>
      <c r="N287" t="s">
        <v>432</v>
      </c>
      <c r="O287" t="s">
        <v>79</v>
      </c>
      <c r="P287" t="s">
        <v>428</v>
      </c>
      <c r="Q287" t="s"/>
      <c r="R287" t="s">
        <v>107</v>
      </c>
      <c r="S287" t="s">
        <v>437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HYPERLINK("https://hotelmonitor-cachepage.eclerx.com/savepage/tk_15433826526591017_sr_2058.html","info")</f>
        <v/>
      </c>
      <c r="AA287" t="n">
        <v>-3172574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95</v>
      </c>
      <c r="AL287" t="s"/>
      <c r="AM287" t="s"/>
      <c r="AN287" t="s"/>
      <c r="AO287" t="s"/>
      <c r="AP287" t="n">
        <v>17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3172574</v>
      </c>
      <c r="AZ287" t="s">
        <v>431</v>
      </c>
      <c r="BA287" t="s"/>
      <c r="BB287" t="n">
        <v>6199529</v>
      </c>
      <c r="BC287" t="n">
        <v>23.398614</v>
      </c>
      <c r="BD287" t="n">
        <v>42.680722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428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64.67</v>
      </c>
      <c r="L288" t="s">
        <v>77</v>
      </c>
      <c r="M288" t="s"/>
      <c r="N288" t="s">
        <v>97</v>
      </c>
      <c r="O288" t="s">
        <v>79</v>
      </c>
      <c r="P288" t="s">
        <v>428</v>
      </c>
      <c r="Q288" t="s"/>
      <c r="R288" t="s">
        <v>107</v>
      </c>
      <c r="S288" t="s">
        <v>167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HYPERLINK("https://hotelmonitor-cachepage.eclerx.com/savepage/tk_15433826526591017_sr_2058.html","info")</f>
        <v/>
      </c>
      <c r="AA288" t="n">
        <v>-3172574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95</v>
      </c>
      <c r="AL288" t="s"/>
      <c r="AM288" t="s"/>
      <c r="AN288" t="s"/>
      <c r="AO288" t="s"/>
      <c r="AP288" t="n">
        <v>17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3172574</v>
      </c>
      <c r="AZ288" t="s">
        <v>431</v>
      </c>
      <c r="BA288" t="s"/>
      <c r="BB288" t="n">
        <v>6199529</v>
      </c>
      <c r="BC288" t="n">
        <v>23.398614</v>
      </c>
      <c r="BD288" t="n">
        <v>42.680722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428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66.67</v>
      </c>
      <c r="L289" t="s">
        <v>77</v>
      </c>
      <c r="M289" t="s"/>
      <c r="N289" t="s">
        <v>435</v>
      </c>
      <c r="O289" t="s">
        <v>79</v>
      </c>
      <c r="P289" t="s">
        <v>428</v>
      </c>
      <c r="Q289" t="s"/>
      <c r="R289" t="s">
        <v>107</v>
      </c>
      <c r="S289" t="s">
        <v>303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HYPERLINK("https://hotelmonitor-cachepage.eclerx.com/savepage/tk_15433826526591017_sr_2058.html","info")</f>
        <v/>
      </c>
      <c r="AA289" t="n">
        <v>-3172574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95</v>
      </c>
      <c r="AL289" t="s"/>
      <c r="AM289" t="s"/>
      <c r="AN289" t="s"/>
      <c r="AO289" t="s"/>
      <c r="AP289" t="n">
        <v>17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3172574</v>
      </c>
      <c r="AZ289" t="s">
        <v>431</v>
      </c>
      <c r="BA289" t="s"/>
      <c r="BB289" t="n">
        <v>6199529</v>
      </c>
      <c r="BC289" t="n">
        <v>23.398614</v>
      </c>
      <c r="BD289" t="n">
        <v>42.680722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428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79.33</v>
      </c>
      <c r="L290" t="s">
        <v>77</v>
      </c>
      <c r="M290" t="s"/>
      <c r="N290" t="s">
        <v>438</v>
      </c>
      <c r="O290" t="s">
        <v>79</v>
      </c>
      <c r="P290" t="s">
        <v>428</v>
      </c>
      <c r="Q290" t="s"/>
      <c r="R290" t="s">
        <v>107</v>
      </c>
      <c r="S290" t="s">
        <v>340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HYPERLINK("https://hotelmonitor-cachepage.eclerx.com/savepage/tk_15433826526591017_sr_2058.html","info")</f>
        <v/>
      </c>
      <c r="AA290" t="n">
        <v>-3172574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95</v>
      </c>
      <c r="AL290" t="s"/>
      <c r="AM290" t="s"/>
      <c r="AN290" t="s"/>
      <c r="AO290" t="s"/>
      <c r="AP290" t="n">
        <v>17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3172574</v>
      </c>
      <c r="AZ290" t="s">
        <v>431</v>
      </c>
      <c r="BA290" t="s"/>
      <c r="BB290" t="n">
        <v>6199529</v>
      </c>
      <c r="BC290" t="n">
        <v>23.398614</v>
      </c>
      <c r="BD290" t="n">
        <v>42.680722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428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93.33</v>
      </c>
      <c r="L291" t="s">
        <v>77</v>
      </c>
      <c r="M291" t="s"/>
      <c r="N291" t="s">
        <v>438</v>
      </c>
      <c r="O291" t="s">
        <v>79</v>
      </c>
      <c r="P291" t="s">
        <v>428</v>
      </c>
      <c r="Q291" t="s"/>
      <c r="R291" t="s">
        <v>107</v>
      </c>
      <c r="S291" t="s">
        <v>439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HYPERLINK("https://hotelmonitor-cachepage.eclerx.com/savepage/tk_15433826526591017_sr_2058.html","info")</f>
        <v/>
      </c>
      <c r="AA291" t="n">
        <v>-3172574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95</v>
      </c>
      <c r="AL291" t="s"/>
      <c r="AM291" t="s"/>
      <c r="AN291" t="s"/>
      <c r="AO291" t="s"/>
      <c r="AP291" t="n">
        <v>17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3172574</v>
      </c>
      <c r="AZ291" t="s">
        <v>431</v>
      </c>
      <c r="BA291" t="s"/>
      <c r="BB291" t="n">
        <v>6199529</v>
      </c>
      <c r="BC291" t="n">
        <v>23.398614</v>
      </c>
      <c r="BD291" t="n">
        <v>42.680722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428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132</v>
      </c>
      <c r="L292" t="s">
        <v>77</v>
      </c>
      <c r="M292" t="s"/>
      <c r="N292" t="s">
        <v>440</v>
      </c>
      <c r="O292" t="s">
        <v>79</v>
      </c>
      <c r="P292" t="s">
        <v>428</v>
      </c>
      <c r="Q292" t="s"/>
      <c r="R292" t="s">
        <v>107</v>
      </c>
      <c r="S292" t="s">
        <v>415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HYPERLINK("https://hotelmonitor-cachepage.eclerx.com/savepage/tk_15433826526591017_sr_2058.html","info")</f>
        <v/>
      </c>
      <c r="AA292" t="n">
        <v>-3172574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95</v>
      </c>
      <c r="AL292" t="s"/>
      <c r="AM292" t="s"/>
      <c r="AN292" t="s"/>
      <c r="AO292" t="s"/>
      <c r="AP292" t="n">
        <v>17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3172574</v>
      </c>
      <c r="AZ292" t="s">
        <v>431</v>
      </c>
      <c r="BA292" t="s"/>
      <c r="BB292" t="n">
        <v>6199529</v>
      </c>
      <c r="BC292" t="n">
        <v>23.398614</v>
      </c>
      <c r="BD292" t="n">
        <v>42.680722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428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146.67</v>
      </c>
      <c r="L293" t="s">
        <v>77</v>
      </c>
      <c r="M293" t="s"/>
      <c r="N293" t="s">
        <v>440</v>
      </c>
      <c r="O293" t="s">
        <v>79</v>
      </c>
      <c r="P293" t="s">
        <v>428</v>
      </c>
      <c r="Q293" t="s"/>
      <c r="R293" t="s">
        <v>107</v>
      </c>
      <c r="S293" t="s">
        <v>441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HYPERLINK("https://hotelmonitor-cachepage.eclerx.com/savepage/tk_15433826526591017_sr_2058.html","info")</f>
        <v/>
      </c>
      <c r="AA293" t="n">
        <v>-3172574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95</v>
      </c>
      <c r="AL293" t="s"/>
      <c r="AM293" t="s"/>
      <c r="AN293" t="s"/>
      <c r="AO293" t="s"/>
      <c r="AP293" t="n">
        <v>17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3172574</v>
      </c>
      <c r="AZ293" t="s">
        <v>431</v>
      </c>
      <c r="BA293" t="s"/>
      <c r="BB293" t="n">
        <v>6199529</v>
      </c>
      <c r="BC293" t="n">
        <v>23.398614</v>
      </c>
      <c r="BD293" t="n">
        <v>42.680722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442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37.33</v>
      </c>
      <c r="L294" t="s">
        <v>77</v>
      </c>
      <c r="M294" t="s"/>
      <c r="N294" t="s">
        <v>443</v>
      </c>
      <c r="O294" t="s">
        <v>79</v>
      </c>
      <c r="P294" t="s">
        <v>442</v>
      </c>
      <c r="Q294" t="s"/>
      <c r="R294" t="s">
        <v>80</v>
      </c>
      <c r="S294" t="s">
        <v>149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HYPERLINK("https://hotelmonitor-cachepage.eclerx.com/savepage/tk_1543382568195095_sr_2058.html","info")</f>
        <v/>
      </c>
      <c r="AA294" t="n">
        <v>-2992929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95</v>
      </c>
      <c r="AL294" t="s"/>
      <c r="AM294" t="s"/>
      <c r="AN294" t="s"/>
      <c r="AO294" t="s"/>
      <c r="AP294" t="n">
        <v>1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2992929</v>
      </c>
      <c r="AZ294" t="s">
        <v>444</v>
      </c>
      <c r="BA294" t="s"/>
      <c r="BB294" t="n">
        <v>5051196</v>
      </c>
      <c r="BC294" t="n">
        <v>23.321592</v>
      </c>
      <c r="BD294" t="n">
        <v>42.707567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442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41.33</v>
      </c>
      <c r="L295" t="s">
        <v>77</v>
      </c>
      <c r="M295" t="s"/>
      <c r="N295" t="s">
        <v>443</v>
      </c>
      <c r="O295" t="s">
        <v>79</v>
      </c>
      <c r="P295" t="s">
        <v>442</v>
      </c>
      <c r="Q295" t="s"/>
      <c r="R295" t="s">
        <v>80</v>
      </c>
      <c r="S295" t="s">
        <v>117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HYPERLINK("https://hotelmonitor-cachepage.eclerx.com/savepage/tk_1543382568195095_sr_2058.html","info")</f>
        <v/>
      </c>
      <c r="AA295" t="n">
        <v>-2992929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95</v>
      </c>
      <c r="AL295" t="s"/>
      <c r="AM295" t="s"/>
      <c r="AN295" t="s"/>
      <c r="AO295" t="s"/>
      <c r="AP295" t="n">
        <v>1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2992929</v>
      </c>
      <c r="AZ295" t="s">
        <v>444</v>
      </c>
      <c r="BA295" t="s"/>
      <c r="BB295" t="n">
        <v>5051196</v>
      </c>
      <c r="BC295" t="n">
        <v>23.321592</v>
      </c>
      <c r="BD295" t="n">
        <v>42.707567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442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42.67</v>
      </c>
      <c r="L296" t="s">
        <v>77</v>
      </c>
      <c r="M296" t="s"/>
      <c r="N296" t="s">
        <v>164</v>
      </c>
      <c r="O296" t="s">
        <v>79</v>
      </c>
      <c r="P296" t="s">
        <v>442</v>
      </c>
      <c r="Q296" t="s"/>
      <c r="R296" t="s">
        <v>80</v>
      </c>
      <c r="S296" t="s">
        <v>119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HYPERLINK("https://hotelmonitor-cachepage.eclerx.com/savepage/tk_1543382568195095_sr_2058.html","info")</f>
        <v/>
      </c>
      <c r="AA296" t="n">
        <v>-2992929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95</v>
      </c>
      <c r="AL296" t="s"/>
      <c r="AM296" t="s"/>
      <c r="AN296" t="s"/>
      <c r="AO296" t="s"/>
      <c r="AP296" t="n">
        <v>1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2992929</v>
      </c>
      <c r="AZ296" t="s">
        <v>444</v>
      </c>
      <c r="BA296" t="s"/>
      <c r="BB296" t="n">
        <v>5051196</v>
      </c>
      <c r="BC296" t="n">
        <v>23.321592</v>
      </c>
      <c r="BD296" t="n">
        <v>42.707567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442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42.67</v>
      </c>
      <c r="L297" t="s">
        <v>77</v>
      </c>
      <c r="M297" t="s"/>
      <c r="N297" t="s">
        <v>445</v>
      </c>
      <c r="O297" t="s">
        <v>79</v>
      </c>
      <c r="P297" t="s">
        <v>442</v>
      </c>
      <c r="Q297" t="s"/>
      <c r="R297" t="s">
        <v>80</v>
      </c>
      <c r="S297" t="s">
        <v>119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HYPERLINK("https://hotelmonitor-cachepage.eclerx.com/savepage/tk_1543382568195095_sr_2058.html","info")</f>
        <v/>
      </c>
      <c r="AA297" t="n">
        <v>-2992929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95</v>
      </c>
      <c r="AL297" t="s"/>
      <c r="AM297" t="s"/>
      <c r="AN297" t="s"/>
      <c r="AO297" t="s"/>
      <c r="AP297" t="n">
        <v>1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2992929</v>
      </c>
      <c r="AZ297" t="s">
        <v>444</v>
      </c>
      <c r="BA297" t="s"/>
      <c r="BB297" t="n">
        <v>5051196</v>
      </c>
      <c r="BC297" t="n">
        <v>23.321592</v>
      </c>
      <c r="BD297" t="n">
        <v>42.707567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442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47.33</v>
      </c>
      <c r="L298" t="s">
        <v>77</v>
      </c>
      <c r="M298" t="s"/>
      <c r="N298" t="s">
        <v>164</v>
      </c>
      <c r="O298" t="s">
        <v>79</v>
      </c>
      <c r="P298" t="s">
        <v>442</v>
      </c>
      <c r="Q298" t="s"/>
      <c r="R298" t="s">
        <v>80</v>
      </c>
      <c r="S298" t="s">
        <v>121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HYPERLINK("https://hotelmonitor-cachepage.eclerx.com/savepage/tk_1543382568195095_sr_2058.html","info")</f>
        <v/>
      </c>
      <c r="AA298" t="n">
        <v>-2992929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95</v>
      </c>
      <c r="AL298" t="s"/>
      <c r="AM298" t="s"/>
      <c r="AN298" t="s"/>
      <c r="AO298" t="s"/>
      <c r="AP298" t="n">
        <v>1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2992929</v>
      </c>
      <c r="AZ298" t="s">
        <v>444</v>
      </c>
      <c r="BA298" t="s"/>
      <c r="BB298" t="n">
        <v>5051196</v>
      </c>
      <c r="BC298" t="n">
        <v>23.321592</v>
      </c>
      <c r="BD298" t="n">
        <v>42.707567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442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47.33</v>
      </c>
      <c r="L299" t="s">
        <v>77</v>
      </c>
      <c r="M299" t="s"/>
      <c r="N299" t="s">
        <v>445</v>
      </c>
      <c r="O299" t="s">
        <v>79</v>
      </c>
      <c r="P299" t="s">
        <v>442</v>
      </c>
      <c r="Q299" t="s"/>
      <c r="R299" t="s">
        <v>80</v>
      </c>
      <c r="S299" t="s">
        <v>121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HYPERLINK("https://hotelmonitor-cachepage.eclerx.com/savepage/tk_1543382568195095_sr_2058.html","info")</f>
        <v/>
      </c>
      <c r="AA299" t="n">
        <v>-2992929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95</v>
      </c>
      <c r="AL299" t="s"/>
      <c r="AM299" t="s"/>
      <c r="AN299" t="s"/>
      <c r="AO299" t="s"/>
      <c r="AP299" t="n">
        <v>1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2992929</v>
      </c>
      <c r="AZ299" t="s">
        <v>444</v>
      </c>
      <c r="BA299" t="s"/>
      <c r="BB299" t="n">
        <v>5051196</v>
      </c>
      <c r="BC299" t="n">
        <v>23.321592</v>
      </c>
      <c r="BD299" t="n">
        <v>42.707567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442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63.67</v>
      </c>
      <c r="L300" t="s">
        <v>77</v>
      </c>
      <c r="M300" t="s"/>
      <c r="N300" t="s">
        <v>446</v>
      </c>
      <c r="O300" t="s">
        <v>79</v>
      </c>
      <c r="P300" t="s">
        <v>442</v>
      </c>
      <c r="Q300" t="s"/>
      <c r="R300" t="s">
        <v>80</v>
      </c>
      <c r="S300" t="s">
        <v>447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HYPERLINK("https://hotelmonitor-cachepage.eclerx.com/savepage/tk_1543382568195095_sr_2058.html","info")</f>
        <v/>
      </c>
      <c r="AA300" t="n">
        <v>-2992929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95</v>
      </c>
      <c r="AL300" t="s"/>
      <c r="AM300" t="s"/>
      <c r="AN300" t="s"/>
      <c r="AO300" t="s"/>
      <c r="AP300" t="n">
        <v>1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2992929</v>
      </c>
      <c r="AZ300" t="s">
        <v>444</v>
      </c>
      <c r="BA300" t="s"/>
      <c r="BB300" t="n">
        <v>5051196</v>
      </c>
      <c r="BC300" t="n">
        <v>23.321592</v>
      </c>
      <c r="BD300" t="n">
        <v>42.707567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442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71</v>
      </c>
      <c r="L301" t="s">
        <v>77</v>
      </c>
      <c r="M301" t="s"/>
      <c r="N301" t="s">
        <v>446</v>
      </c>
      <c r="O301" t="s">
        <v>79</v>
      </c>
      <c r="P301" t="s">
        <v>442</v>
      </c>
      <c r="Q301" t="s"/>
      <c r="R301" t="s">
        <v>80</v>
      </c>
      <c r="S301" t="s">
        <v>228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HYPERLINK("https://hotelmonitor-cachepage.eclerx.com/savepage/tk_1543382568195095_sr_2058.html","info")</f>
        <v/>
      </c>
      <c r="AA301" t="n">
        <v>-2992929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95</v>
      </c>
      <c r="AL301" t="s"/>
      <c r="AM301" t="s"/>
      <c r="AN301" t="s"/>
      <c r="AO301" t="s"/>
      <c r="AP301" t="n">
        <v>1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2992929</v>
      </c>
      <c r="AZ301" t="s">
        <v>444</v>
      </c>
      <c r="BA301" t="s"/>
      <c r="BB301" t="n">
        <v>5051196</v>
      </c>
      <c r="BC301" t="n">
        <v>23.321592</v>
      </c>
      <c r="BD301" t="n">
        <v>42.707567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448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33.33</v>
      </c>
      <c r="L302" t="s">
        <v>77</v>
      </c>
      <c r="M302" t="s"/>
      <c r="N302" t="s">
        <v>449</v>
      </c>
      <c r="O302" t="s">
        <v>79</v>
      </c>
      <c r="P302" t="s">
        <v>448</v>
      </c>
      <c r="Q302" t="s"/>
      <c r="R302" t="s">
        <v>107</v>
      </c>
      <c r="S302" t="s">
        <v>203</v>
      </c>
      <c r="T302" t="s">
        <v>82</v>
      </c>
      <c r="U302" t="s"/>
      <c r="V302" t="s">
        <v>83</v>
      </c>
      <c r="W302" t="s">
        <v>138</v>
      </c>
      <c r="X302" t="s"/>
      <c r="Y302" t="s">
        <v>85</v>
      </c>
      <c r="Z302">
        <f>HYPERLINK("https://hotelmonitor-cachepage.eclerx.com/savepage/tk_15433827812626402_sr_2058.html","info")</f>
        <v/>
      </c>
      <c r="AA302" t="n">
        <v>-6667690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95</v>
      </c>
      <c r="AL302" t="s"/>
      <c r="AM302" t="s"/>
      <c r="AN302" t="s"/>
      <c r="AO302" t="s"/>
      <c r="AP302" t="n">
        <v>43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6667690</v>
      </c>
      <c r="AZ302" t="s">
        <v>450</v>
      </c>
      <c r="BA302" t="s"/>
      <c r="BB302" t="n">
        <v>7323285</v>
      </c>
      <c r="BC302" t="n">
        <v>23.37356</v>
      </c>
      <c r="BD302" t="n">
        <v>42.63451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448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37</v>
      </c>
      <c r="L303" t="s">
        <v>77</v>
      </c>
      <c r="M303" t="s"/>
      <c r="N303" t="s">
        <v>451</v>
      </c>
      <c r="O303" t="s">
        <v>452</v>
      </c>
      <c r="P303" t="s">
        <v>448</v>
      </c>
      <c r="Q303" t="s"/>
      <c r="R303" t="s">
        <v>107</v>
      </c>
      <c r="S303" t="s">
        <v>397</v>
      </c>
      <c r="T303" t="s">
        <v>82</v>
      </c>
      <c r="U303" t="s"/>
      <c r="V303" t="s">
        <v>83</v>
      </c>
      <c r="W303" t="s">
        <v>138</v>
      </c>
      <c r="X303" t="s"/>
      <c r="Y303" t="s">
        <v>85</v>
      </c>
      <c r="Z303">
        <f>HYPERLINK("https://hotelmonitor-cachepage.eclerx.com/savepage/tk_15433827812626402_sr_2058.html","info")</f>
        <v/>
      </c>
      <c r="AA303" t="n">
        <v>-6667690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95</v>
      </c>
      <c r="AL303" t="s"/>
      <c r="AM303" t="s"/>
      <c r="AN303" t="s"/>
      <c r="AO303" t="s"/>
      <c r="AP303" t="n">
        <v>43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6667690</v>
      </c>
      <c r="AZ303" t="s">
        <v>450</v>
      </c>
      <c r="BA303" t="s"/>
      <c r="BB303" t="n">
        <v>7323285</v>
      </c>
      <c r="BC303" t="n">
        <v>23.37356</v>
      </c>
      <c r="BD303" t="n">
        <v>42.63451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448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38</v>
      </c>
      <c r="L304" t="s">
        <v>77</v>
      </c>
      <c r="M304" t="s"/>
      <c r="N304" t="s">
        <v>453</v>
      </c>
      <c r="O304" t="s">
        <v>79</v>
      </c>
      <c r="P304" t="s">
        <v>448</v>
      </c>
      <c r="Q304" t="s"/>
      <c r="R304" t="s">
        <v>107</v>
      </c>
      <c r="S304" t="s">
        <v>221</v>
      </c>
      <c r="T304" t="s">
        <v>82</v>
      </c>
      <c r="U304" t="s"/>
      <c r="V304" t="s">
        <v>83</v>
      </c>
      <c r="W304" t="s">
        <v>138</v>
      </c>
      <c r="X304" t="s"/>
      <c r="Y304" t="s">
        <v>85</v>
      </c>
      <c r="Z304">
        <f>HYPERLINK("https://hotelmonitor-cachepage.eclerx.com/savepage/tk_15433827812626402_sr_2058.html","info")</f>
        <v/>
      </c>
      <c r="AA304" t="n">
        <v>-6667690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95</v>
      </c>
      <c r="AL304" t="s"/>
      <c r="AM304" t="s"/>
      <c r="AN304" t="s"/>
      <c r="AO304" t="s"/>
      <c r="AP304" t="n">
        <v>43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6667690</v>
      </c>
      <c r="AZ304" t="s">
        <v>450</v>
      </c>
      <c r="BA304" t="s"/>
      <c r="BB304" t="n">
        <v>7323285</v>
      </c>
      <c r="BC304" t="n">
        <v>23.37356</v>
      </c>
      <c r="BD304" t="n">
        <v>42.63451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448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40.67</v>
      </c>
      <c r="L305" t="s">
        <v>77</v>
      </c>
      <c r="M305" t="s"/>
      <c r="N305" t="s">
        <v>454</v>
      </c>
      <c r="O305" t="s">
        <v>79</v>
      </c>
      <c r="P305" t="s">
        <v>448</v>
      </c>
      <c r="Q305" t="s"/>
      <c r="R305" t="s">
        <v>107</v>
      </c>
      <c r="S305" t="s">
        <v>430</v>
      </c>
      <c r="T305" t="s">
        <v>82</v>
      </c>
      <c r="U305" t="s"/>
      <c r="V305" t="s">
        <v>83</v>
      </c>
      <c r="W305" t="s">
        <v>138</v>
      </c>
      <c r="X305" t="s"/>
      <c r="Y305" t="s">
        <v>85</v>
      </c>
      <c r="Z305">
        <f>HYPERLINK("https://hotelmonitor-cachepage.eclerx.com/savepage/tk_15433827812626402_sr_2058.html","info")</f>
        <v/>
      </c>
      <c r="AA305" t="n">
        <v>-6667690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95</v>
      </c>
      <c r="AL305" t="s"/>
      <c r="AM305" t="s"/>
      <c r="AN305" t="s"/>
      <c r="AO305" t="s"/>
      <c r="AP305" t="n">
        <v>43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6667690</v>
      </c>
      <c r="AZ305" t="s">
        <v>450</v>
      </c>
      <c r="BA305" t="s"/>
      <c r="BB305" t="n">
        <v>7323285</v>
      </c>
      <c r="BC305" t="n">
        <v>23.37356</v>
      </c>
      <c r="BD305" t="n">
        <v>42.63451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448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41.33</v>
      </c>
      <c r="L306" t="s">
        <v>77</v>
      </c>
      <c r="M306" t="s"/>
      <c r="N306" t="s">
        <v>360</v>
      </c>
      <c r="O306" t="s">
        <v>79</v>
      </c>
      <c r="P306" t="s">
        <v>448</v>
      </c>
      <c r="Q306" t="s"/>
      <c r="R306" t="s">
        <v>107</v>
      </c>
      <c r="S306" t="s">
        <v>117</v>
      </c>
      <c r="T306" t="s">
        <v>82</v>
      </c>
      <c r="U306" t="s"/>
      <c r="V306" t="s">
        <v>83</v>
      </c>
      <c r="W306" t="s">
        <v>138</v>
      </c>
      <c r="X306" t="s"/>
      <c r="Y306" t="s">
        <v>85</v>
      </c>
      <c r="Z306">
        <f>HYPERLINK("https://hotelmonitor-cachepage.eclerx.com/savepage/tk_15433827812626402_sr_2058.html","info")</f>
        <v/>
      </c>
      <c r="AA306" t="n">
        <v>-6667690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95</v>
      </c>
      <c r="AL306" t="s"/>
      <c r="AM306" t="s"/>
      <c r="AN306" t="s"/>
      <c r="AO306" t="s"/>
      <c r="AP306" t="n">
        <v>43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6667690</v>
      </c>
      <c r="AZ306" t="s">
        <v>450</v>
      </c>
      <c r="BA306" t="s"/>
      <c r="BB306" t="n">
        <v>7323285</v>
      </c>
      <c r="BC306" t="n">
        <v>23.37356</v>
      </c>
      <c r="BD306" t="n">
        <v>42.63451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448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42.33</v>
      </c>
      <c r="L307" t="s">
        <v>77</v>
      </c>
      <c r="M307" t="s"/>
      <c r="N307" t="s">
        <v>455</v>
      </c>
      <c r="O307" t="s">
        <v>456</v>
      </c>
      <c r="P307" t="s">
        <v>448</v>
      </c>
      <c r="Q307" t="s"/>
      <c r="R307" t="s">
        <v>107</v>
      </c>
      <c r="S307" t="s">
        <v>457</v>
      </c>
      <c r="T307" t="s">
        <v>82</v>
      </c>
      <c r="U307" t="s"/>
      <c r="V307" t="s">
        <v>83</v>
      </c>
      <c r="W307" t="s">
        <v>138</v>
      </c>
      <c r="X307" t="s"/>
      <c r="Y307" t="s">
        <v>85</v>
      </c>
      <c r="Z307">
        <f>HYPERLINK("https://hotelmonitor-cachepage.eclerx.com/savepage/tk_15433827812626402_sr_2058.html","info")</f>
        <v/>
      </c>
      <c r="AA307" t="n">
        <v>-6667690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95</v>
      </c>
      <c r="AL307" t="s"/>
      <c r="AM307" t="s"/>
      <c r="AN307" t="s"/>
      <c r="AO307" t="s"/>
      <c r="AP307" t="n">
        <v>43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6667690</v>
      </c>
      <c r="AZ307" t="s">
        <v>450</v>
      </c>
      <c r="BA307" t="s"/>
      <c r="BB307" t="n">
        <v>7323285</v>
      </c>
      <c r="BC307" t="n">
        <v>23.37356</v>
      </c>
      <c r="BD307" t="n">
        <v>42.63451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448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42.33</v>
      </c>
      <c r="L308" t="s">
        <v>77</v>
      </c>
      <c r="M308" t="s"/>
      <c r="N308" t="s">
        <v>458</v>
      </c>
      <c r="O308" t="s">
        <v>452</v>
      </c>
      <c r="P308" t="s">
        <v>448</v>
      </c>
      <c r="Q308" t="s"/>
      <c r="R308" t="s">
        <v>107</v>
      </c>
      <c r="S308" t="s">
        <v>457</v>
      </c>
      <c r="T308" t="s">
        <v>82</v>
      </c>
      <c r="U308" t="s"/>
      <c r="V308" t="s">
        <v>83</v>
      </c>
      <c r="W308" t="s">
        <v>138</v>
      </c>
      <c r="X308" t="s"/>
      <c r="Y308" t="s">
        <v>85</v>
      </c>
      <c r="Z308">
        <f>HYPERLINK("https://hotelmonitor-cachepage.eclerx.com/savepage/tk_15433827812626402_sr_2058.html","info")</f>
        <v/>
      </c>
      <c r="AA308" t="n">
        <v>-6667690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95</v>
      </c>
      <c r="AL308" t="s"/>
      <c r="AM308" t="s"/>
      <c r="AN308" t="s"/>
      <c r="AO308" t="s"/>
      <c r="AP308" t="n">
        <v>43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6667690</v>
      </c>
      <c r="AZ308" t="s">
        <v>450</v>
      </c>
      <c r="BA308" t="s"/>
      <c r="BB308" t="n">
        <v>7323285</v>
      </c>
      <c r="BC308" t="n">
        <v>23.37356</v>
      </c>
      <c r="BD308" t="n">
        <v>42.63451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448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42.67</v>
      </c>
      <c r="L309" t="s">
        <v>77</v>
      </c>
      <c r="M309" t="s"/>
      <c r="N309" t="s">
        <v>360</v>
      </c>
      <c r="O309" t="s">
        <v>79</v>
      </c>
      <c r="P309" t="s">
        <v>448</v>
      </c>
      <c r="Q309" t="s"/>
      <c r="R309" t="s">
        <v>107</v>
      </c>
      <c r="S309" t="s">
        <v>119</v>
      </c>
      <c r="T309" t="s">
        <v>82</v>
      </c>
      <c r="U309" t="s"/>
      <c r="V309" t="s">
        <v>83</v>
      </c>
      <c r="W309" t="s">
        <v>138</v>
      </c>
      <c r="X309" t="s"/>
      <c r="Y309" t="s">
        <v>85</v>
      </c>
      <c r="Z309">
        <f>HYPERLINK("https://hotelmonitor-cachepage.eclerx.com/savepage/tk_15433827812626402_sr_2058.html","info")</f>
        <v/>
      </c>
      <c r="AA309" t="n">
        <v>-6667690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95</v>
      </c>
      <c r="AL309" t="s"/>
      <c r="AM309" t="s"/>
      <c r="AN309" t="s"/>
      <c r="AO309" t="s"/>
      <c r="AP309" t="n">
        <v>43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6667690</v>
      </c>
      <c r="AZ309" t="s">
        <v>450</v>
      </c>
      <c r="BA309" t="s"/>
      <c r="BB309" t="n">
        <v>7323285</v>
      </c>
      <c r="BC309" t="n">
        <v>23.37356</v>
      </c>
      <c r="BD309" t="n">
        <v>42.63451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448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42.67</v>
      </c>
      <c r="L310" t="s">
        <v>77</v>
      </c>
      <c r="M310" t="s"/>
      <c r="N310" t="s">
        <v>459</v>
      </c>
      <c r="O310" t="s">
        <v>79</v>
      </c>
      <c r="P310" t="s">
        <v>448</v>
      </c>
      <c r="Q310" t="s"/>
      <c r="R310" t="s">
        <v>107</v>
      </c>
      <c r="S310" t="s">
        <v>119</v>
      </c>
      <c r="T310" t="s">
        <v>82</v>
      </c>
      <c r="U310" t="s"/>
      <c r="V310" t="s">
        <v>83</v>
      </c>
      <c r="W310" t="s">
        <v>138</v>
      </c>
      <c r="X310" t="s"/>
      <c r="Y310" t="s">
        <v>85</v>
      </c>
      <c r="Z310">
        <f>HYPERLINK("https://hotelmonitor-cachepage.eclerx.com/savepage/tk_15433827812626402_sr_2058.html","info")</f>
        <v/>
      </c>
      <c r="AA310" t="n">
        <v>-6667690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95</v>
      </c>
      <c r="AL310" t="s"/>
      <c r="AM310" t="s"/>
      <c r="AN310" t="s"/>
      <c r="AO310" t="s"/>
      <c r="AP310" t="n">
        <v>43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6667690</v>
      </c>
      <c r="AZ310" t="s">
        <v>450</v>
      </c>
      <c r="BA310" t="s"/>
      <c r="BB310" t="n">
        <v>7323285</v>
      </c>
      <c r="BC310" t="n">
        <v>23.37356</v>
      </c>
      <c r="BD310" t="n">
        <v>42.63451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448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45.67</v>
      </c>
      <c r="L311" t="s">
        <v>77</v>
      </c>
      <c r="M311" t="s"/>
      <c r="N311" t="s">
        <v>460</v>
      </c>
      <c r="O311" t="s">
        <v>456</v>
      </c>
      <c r="P311" t="s">
        <v>448</v>
      </c>
      <c r="Q311" t="s"/>
      <c r="R311" t="s">
        <v>107</v>
      </c>
      <c r="S311" t="s">
        <v>161</v>
      </c>
      <c r="T311" t="s">
        <v>82</v>
      </c>
      <c r="U311" t="s"/>
      <c r="V311" t="s">
        <v>83</v>
      </c>
      <c r="W311" t="s">
        <v>138</v>
      </c>
      <c r="X311" t="s"/>
      <c r="Y311" t="s">
        <v>85</v>
      </c>
      <c r="Z311">
        <f>HYPERLINK("https://hotelmonitor-cachepage.eclerx.com/savepage/tk_15433827812626402_sr_2058.html","info")</f>
        <v/>
      </c>
      <c r="AA311" t="n">
        <v>-6667690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95</v>
      </c>
      <c r="AL311" t="s"/>
      <c r="AM311" t="s"/>
      <c r="AN311" t="s"/>
      <c r="AO311" t="s"/>
      <c r="AP311" t="n">
        <v>43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6667690</v>
      </c>
      <c r="AZ311" t="s">
        <v>450</v>
      </c>
      <c r="BA311" t="s"/>
      <c r="BB311" t="n">
        <v>7323285</v>
      </c>
      <c r="BC311" t="n">
        <v>23.37356</v>
      </c>
      <c r="BD311" t="n">
        <v>42.63451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448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46.33</v>
      </c>
      <c r="L312" t="s">
        <v>77</v>
      </c>
      <c r="M312" t="s"/>
      <c r="N312" t="s">
        <v>461</v>
      </c>
      <c r="O312" t="s">
        <v>79</v>
      </c>
      <c r="P312" t="s">
        <v>448</v>
      </c>
      <c r="Q312" t="s"/>
      <c r="R312" t="s">
        <v>107</v>
      </c>
      <c r="S312" t="s">
        <v>462</v>
      </c>
      <c r="T312" t="s">
        <v>82</v>
      </c>
      <c r="U312" t="s"/>
      <c r="V312" t="s">
        <v>83</v>
      </c>
      <c r="W312" t="s">
        <v>138</v>
      </c>
      <c r="X312" t="s"/>
      <c r="Y312" t="s">
        <v>85</v>
      </c>
      <c r="Z312">
        <f>HYPERLINK("https://hotelmonitor-cachepage.eclerx.com/savepage/tk_15433827812626402_sr_2058.html","info")</f>
        <v/>
      </c>
      <c r="AA312" t="n">
        <v>-6667690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95</v>
      </c>
      <c r="AL312" t="s"/>
      <c r="AM312" t="s"/>
      <c r="AN312" t="s"/>
      <c r="AO312" t="s"/>
      <c r="AP312" t="n">
        <v>43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6667690</v>
      </c>
      <c r="AZ312" t="s">
        <v>450</v>
      </c>
      <c r="BA312" t="s"/>
      <c r="BB312" t="n">
        <v>7323285</v>
      </c>
      <c r="BC312" t="n">
        <v>23.37356</v>
      </c>
      <c r="BD312" t="n">
        <v>42.63451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448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47.33</v>
      </c>
      <c r="L313" t="s">
        <v>77</v>
      </c>
      <c r="M313" t="s"/>
      <c r="N313" t="s">
        <v>463</v>
      </c>
      <c r="O313" t="s">
        <v>79</v>
      </c>
      <c r="P313" t="s">
        <v>448</v>
      </c>
      <c r="Q313" t="s"/>
      <c r="R313" t="s">
        <v>107</v>
      </c>
      <c r="S313" t="s">
        <v>121</v>
      </c>
      <c r="T313" t="s">
        <v>82</v>
      </c>
      <c r="U313" t="s"/>
      <c r="V313" t="s">
        <v>83</v>
      </c>
      <c r="W313" t="s">
        <v>138</v>
      </c>
      <c r="X313" t="s"/>
      <c r="Y313" t="s">
        <v>85</v>
      </c>
      <c r="Z313">
        <f>HYPERLINK("https://hotelmonitor-cachepage.eclerx.com/savepage/tk_15433827812626402_sr_2058.html","info")</f>
        <v/>
      </c>
      <c r="AA313" t="n">
        <v>-6667690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95</v>
      </c>
      <c r="AL313" t="s"/>
      <c r="AM313" t="s"/>
      <c r="AN313" t="s"/>
      <c r="AO313" t="s"/>
      <c r="AP313" t="n">
        <v>43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6667690</v>
      </c>
      <c r="AZ313" t="s">
        <v>450</v>
      </c>
      <c r="BA313" t="s"/>
      <c r="BB313" t="n">
        <v>7323285</v>
      </c>
      <c r="BC313" t="n">
        <v>23.37356</v>
      </c>
      <c r="BD313" t="n">
        <v>42.63451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448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47.33</v>
      </c>
      <c r="L314" t="s">
        <v>77</v>
      </c>
      <c r="M314" t="s"/>
      <c r="N314" t="s">
        <v>464</v>
      </c>
      <c r="O314" t="s">
        <v>456</v>
      </c>
      <c r="P314" t="s">
        <v>448</v>
      </c>
      <c r="Q314" t="s"/>
      <c r="R314" t="s">
        <v>107</v>
      </c>
      <c r="S314" t="s">
        <v>121</v>
      </c>
      <c r="T314" t="s">
        <v>82</v>
      </c>
      <c r="U314" t="s"/>
      <c r="V314" t="s">
        <v>83</v>
      </c>
      <c r="W314" t="s">
        <v>138</v>
      </c>
      <c r="X314" t="s"/>
      <c r="Y314" t="s">
        <v>85</v>
      </c>
      <c r="Z314">
        <f>HYPERLINK("https://hotelmonitor-cachepage.eclerx.com/savepage/tk_15433827812626402_sr_2058.html","info")</f>
        <v/>
      </c>
      <c r="AA314" t="n">
        <v>-6667690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95</v>
      </c>
      <c r="AL314" t="s"/>
      <c r="AM314" t="s"/>
      <c r="AN314" t="s"/>
      <c r="AO314" t="s"/>
      <c r="AP314" t="n">
        <v>43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6667690</v>
      </c>
      <c r="AZ314" t="s">
        <v>450</v>
      </c>
      <c r="BA314" t="s"/>
      <c r="BB314" t="n">
        <v>7323285</v>
      </c>
      <c r="BC314" t="n">
        <v>23.37356</v>
      </c>
      <c r="BD314" t="n">
        <v>42.63451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448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48</v>
      </c>
      <c r="L315" t="s">
        <v>77</v>
      </c>
      <c r="M315" t="s"/>
      <c r="N315" t="s">
        <v>461</v>
      </c>
      <c r="O315" t="s">
        <v>79</v>
      </c>
      <c r="P315" t="s">
        <v>448</v>
      </c>
      <c r="Q315" t="s"/>
      <c r="R315" t="s">
        <v>107</v>
      </c>
      <c r="S315" t="s">
        <v>408</v>
      </c>
      <c r="T315" t="s">
        <v>82</v>
      </c>
      <c r="U315" t="s"/>
      <c r="V315" t="s">
        <v>83</v>
      </c>
      <c r="W315" t="s">
        <v>138</v>
      </c>
      <c r="X315" t="s"/>
      <c r="Y315" t="s">
        <v>85</v>
      </c>
      <c r="Z315">
        <f>HYPERLINK("https://hotelmonitor-cachepage.eclerx.com/savepage/tk_15433827812626402_sr_2058.html","info")</f>
        <v/>
      </c>
      <c r="AA315" t="n">
        <v>-6667690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95</v>
      </c>
      <c r="AL315" t="s"/>
      <c r="AM315" t="s"/>
      <c r="AN315" t="s"/>
      <c r="AO315" t="s"/>
      <c r="AP315" t="n">
        <v>43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6667690</v>
      </c>
      <c r="AZ315" t="s">
        <v>450</v>
      </c>
      <c r="BA315" t="s"/>
      <c r="BB315" t="n">
        <v>7323285</v>
      </c>
      <c r="BC315" t="n">
        <v>23.37356</v>
      </c>
      <c r="BD315" t="n">
        <v>42.63451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448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48.33</v>
      </c>
      <c r="L316" t="s">
        <v>77</v>
      </c>
      <c r="M316" t="s"/>
      <c r="N316" t="s">
        <v>454</v>
      </c>
      <c r="O316" t="s">
        <v>79</v>
      </c>
      <c r="P316" t="s">
        <v>448</v>
      </c>
      <c r="Q316" t="s"/>
      <c r="R316" t="s">
        <v>107</v>
      </c>
      <c r="S316" t="s">
        <v>383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HYPERLINK("https://hotelmonitor-cachepage.eclerx.com/savepage/tk_15433827812626402_sr_2058.html","info")</f>
        <v/>
      </c>
      <c r="AA316" t="n">
        <v>-6667690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95</v>
      </c>
      <c r="AL316" t="s"/>
      <c r="AM316" t="s"/>
      <c r="AN316" t="s"/>
      <c r="AO316" t="s"/>
      <c r="AP316" t="n">
        <v>43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6667690</v>
      </c>
      <c r="AZ316" t="s">
        <v>450</v>
      </c>
      <c r="BA316" t="s"/>
      <c r="BB316" t="n">
        <v>7323285</v>
      </c>
      <c r="BC316" t="n">
        <v>23.37356</v>
      </c>
      <c r="BD316" t="n">
        <v>42.63451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448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49</v>
      </c>
      <c r="L317" t="s">
        <v>77</v>
      </c>
      <c r="M317" t="s"/>
      <c r="N317" t="s">
        <v>360</v>
      </c>
      <c r="O317" t="s">
        <v>79</v>
      </c>
      <c r="P317" t="s">
        <v>448</v>
      </c>
      <c r="Q317" t="s"/>
      <c r="R317" t="s">
        <v>107</v>
      </c>
      <c r="S317" t="s">
        <v>206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HYPERLINK("https://hotelmonitor-cachepage.eclerx.com/savepage/tk_15433827812626402_sr_2058.html","info")</f>
        <v/>
      </c>
      <c r="AA317" t="n">
        <v>-6667690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95</v>
      </c>
      <c r="AL317" t="s"/>
      <c r="AM317" t="s"/>
      <c r="AN317" t="s"/>
      <c r="AO317" t="s"/>
      <c r="AP317" t="n">
        <v>43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6667690</v>
      </c>
      <c r="AZ317" t="s">
        <v>450</v>
      </c>
      <c r="BA317" t="s"/>
      <c r="BB317" t="n">
        <v>7323285</v>
      </c>
      <c r="BC317" t="n">
        <v>23.37356</v>
      </c>
      <c r="BD317" t="n">
        <v>42.63451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448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50.67</v>
      </c>
      <c r="L318" t="s">
        <v>77</v>
      </c>
      <c r="M318" t="s"/>
      <c r="N318" t="s">
        <v>360</v>
      </c>
      <c r="O318" t="s">
        <v>79</v>
      </c>
      <c r="P318" t="s">
        <v>448</v>
      </c>
      <c r="Q318" t="s"/>
      <c r="R318" t="s">
        <v>107</v>
      </c>
      <c r="S318" t="s">
        <v>465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HYPERLINK("https://hotelmonitor-cachepage.eclerx.com/savepage/tk_15433827812626402_sr_2058.html","info")</f>
        <v/>
      </c>
      <c r="AA318" t="n">
        <v>-6667690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95</v>
      </c>
      <c r="AL318" t="s"/>
      <c r="AM318" t="s"/>
      <c r="AN318" t="s"/>
      <c r="AO318" t="s"/>
      <c r="AP318" t="n">
        <v>43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6667690</v>
      </c>
      <c r="AZ318" t="s">
        <v>450</v>
      </c>
      <c r="BA318" t="s"/>
      <c r="BB318" t="n">
        <v>7323285</v>
      </c>
      <c r="BC318" t="n">
        <v>23.37356</v>
      </c>
      <c r="BD318" t="n">
        <v>42.63451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448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52.33</v>
      </c>
      <c r="L319" t="s">
        <v>77</v>
      </c>
      <c r="M319" t="s"/>
      <c r="N319" t="s">
        <v>466</v>
      </c>
      <c r="O319" t="s">
        <v>79</v>
      </c>
      <c r="P319" t="s">
        <v>448</v>
      </c>
      <c r="Q319" t="s"/>
      <c r="R319" t="s">
        <v>107</v>
      </c>
      <c r="S319" t="s">
        <v>234</v>
      </c>
      <c r="T319" t="s">
        <v>82</v>
      </c>
      <c r="U319" t="s"/>
      <c r="V319" t="s">
        <v>83</v>
      </c>
      <c r="W319" t="s">
        <v>138</v>
      </c>
      <c r="X319" t="s"/>
      <c r="Y319" t="s">
        <v>85</v>
      </c>
      <c r="Z319">
        <f>HYPERLINK("https://hotelmonitor-cachepage.eclerx.com/savepage/tk_15433827812626402_sr_2058.html","info")</f>
        <v/>
      </c>
      <c r="AA319" t="n">
        <v>-6667690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95</v>
      </c>
      <c r="AL319" t="s"/>
      <c r="AM319" t="s"/>
      <c r="AN319" t="s"/>
      <c r="AO319" t="s"/>
      <c r="AP319" t="n">
        <v>43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6667690</v>
      </c>
      <c r="AZ319" t="s">
        <v>450</v>
      </c>
      <c r="BA319" t="s"/>
      <c r="BB319" t="n">
        <v>7323285</v>
      </c>
      <c r="BC319" t="n">
        <v>23.37356</v>
      </c>
      <c r="BD319" t="n">
        <v>42.63451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448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52.67</v>
      </c>
      <c r="L320" t="s">
        <v>77</v>
      </c>
      <c r="M320" t="s"/>
      <c r="N320" t="s">
        <v>467</v>
      </c>
      <c r="O320" t="s">
        <v>456</v>
      </c>
      <c r="P320" t="s">
        <v>448</v>
      </c>
      <c r="Q320" t="s"/>
      <c r="R320" t="s">
        <v>107</v>
      </c>
      <c r="S320" t="s">
        <v>370</v>
      </c>
      <c r="T320" t="s">
        <v>82</v>
      </c>
      <c r="U320" t="s"/>
      <c r="V320" t="s">
        <v>83</v>
      </c>
      <c r="W320" t="s">
        <v>138</v>
      </c>
      <c r="X320" t="s"/>
      <c r="Y320" t="s">
        <v>85</v>
      </c>
      <c r="Z320">
        <f>HYPERLINK("https://hotelmonitor-cachepage.eclerx.com/savepage/tk_15433827812626402_sr_2058.html","info")</f>
        <v/>
      </c>
      <c r="AA320" t="n">
        <v>-6667690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95</v>
      </c>
      <c r="AL320" t="s"/>
      <c r="AM320" t="s"/>
      <c r="AN320" t="s"/>
      <c r="AO320" t="s"/>
      <c r="AP320" t="n">
        <v>43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6667690</v>
      </c>
      <c r="AZ320" t="s">
        <v>450</v>
      </c>
      <c r="BA320" t="s"/>
      <c r="BB320" t="n">
        <v>7323285</v>
      </c>
      <c r="BC320" t="n">
        <v>23.37356</v>
      </c>
      <c r="BD320" t="n">
        <v>42.63451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448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53.33</v>
      </c>
      <c r="L321" t="s">
        <v>77</v>
      </c>
      <c r="M321" t="s"/>
      <c r="N321" t="s">
        <v>460</v>
      </c>
      <c r="O321" t="s">
        <v>456</v>
      </c>
      <c r="P321" t="s">
        <v>448</v>
      </c>
      <c r="Q321" t="s"/>
      <c r="R321" t="s">
        <v>107</v>
      </c>
      <c r="S321" t="s">
        <v>208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HYPERLINK("https://hotelmonitor-cachepage.eclerx.com/savepage/tk_15433827812626402_sr_2058.html","info")</f>
        <v/>
      </c>
      <c r="AA321" t="n">
        <v>-6667690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95</v>
      </c>
      <c r="AL321" t="s"/>
      <c r="AM321" t="s"/>
      <c r="AN321" t="s"/>
      <c r="AO321" t="s"/>
      <c r="AP321" t="n">
        <v>43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6667690</v>
      </c>
      <c r="AZ321" t="s">
        <v>450</v>
      </c>
      <c r="BA321" t="s"/>
      <c r="BB321" t="n">
        <v>7323285</v>
      </c>
      <c r="BC321" t="n">
        <v>23.37356</v>
      </c>
      <c r="BD321" t="n">
        <v>42.63451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448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54</v>
      </c>
      <c r="L322" t="s">
        <v>77</v>
      </c>
      <c r="M322" t="s"/>
      <c r="N322" t="s">
        <v>461</v>
      </c>
      <c r="O322" t="s">
        <v>79</v>
      </c>
      <c r="P322" t="s">
        <v>448</v>
      </c>
      <c r="Q322" t="s"/>
      <c r="R322" t="s">
        <v>107</v>
      </c>
      <c r="S322" t="s">
        <v>165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HYPERLINK("https://hotelmonitor-cachepage.eclerx.com/savepage/tk_15433827812626402_sr_2058.html","info")</f>
        <v/>
      </c>
      <c r="AA322" t="n">
        <v>-6667690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95</v>
      </c>
      <c r="AL322" t="s"/>
      <c r="AM322" t="s"/>
      <c r="AN322" t="s"/>
      <c r="AO322" t="s"/>
      <c r="AP322" t="n">
        <v>43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6667690</v>
      </c>
      <c r="AZ322" t="s">
        <v>450</v>
      </c>
      <c r="BA322" t="s"/>
      <c r="BB322" t="n">
        <v>7323285</v>
      </c>
      <c r="BC322" t="n">
        <v>23.37356</v>
      </c>
      <c r="BD322" t="n">
        <v>42.63451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448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56</v>
      </c>
      <c r="L323" t="s">
        <v>77</v>
      </c>
      <c r="M323" t="s"/>
      <c r="N323" t="s">
        <v>461</v>
      </c>
      <c r="O323" t="s">
        <v>79</v>
      </c>
      <c r="P323" t="s">
        <v>448</v>
      </c>
      <c r="Q323" t="s"/>
      <c r="R323" t="s">
        <v>107</v>
      </c>
      <c r="S323" t="s">
        <v>125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HYPERLINK("https://hotelmonitor-cachepage.eclerx.com/savepage/tk_15433827812626402_sr_2058.html","info")</f>
        <v/>
      </c>
      <c r="AA323" t="n">
        <v>-6667690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95</v>
      </c>
      <c r="AL323" t="s"/>
      <c r="AM323" t="s"/>
      <c r="AN323" t="s"/>
      <c r="AO323" t="s"/>
      <c r="AP323" t="n">
        <v>43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6667690</v>
      </c>
      <c r="AZ323" t="s">
        <v>450</v>
      </c>
      <c r="BA323" t="s"/>
      <c r="BB323" t="n">
        <v>7323285</v>
      </c>
      <c r="BC323" t="n">
        <v>23.37356</v>
      </c>
      <c r="BD323" t="n">
        <v>42.63451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448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56</v>
      </c>
      <c r="L324" t="s">
        <v>77</v>
      </c>
      <c r="M324" t="s"/>
      <c r="N324" t="s">
        <v>468</v>
      </c>
      <c r="O324" t="s">
        <v>79</v>
      </c>
      <c r="P324" t="s">
        <v>448</v>
      </c>
      <c r="Q324" t="s"/>
      <c r="R324" t="s">
        <v>107</v>
      </c>
      <c r="S324" t="s">
        <v>125</v>
      </c>
      <c r="T324" t="s">
        <v>82</v>
      </c>
      <c r="U324" t="s"/>
      <c r="V324" t="s">
        <v>83</v>
      </c>
      <c r="W324" t="s">
        <v>138</v>
      </c>
      <c r="X324" t="s"/>
      <c r="Y324" t="s">
        <v>85</v>
      </c>
      <c r="Z324">
        <f>HYPERLINK("https://hotelmonitor-cachepage.eclerx.com/savepage/tk_15433827812626402_sr_2058.html","info")</f>
        <v/>
      </c>
      <c r="AA324" t="n">
        <v>-6667690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95</v>
      </c>
      <c r="AL324" t="s"/>
      <c r="AM324" t="s"/>
      <c r="AN324" t="s"/>
      <c r="AO324" t="s"/>
      <c r="AP324" t="n">
        <v>43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6667690</v>
      </c>
      <c r="AZ324" t="s">
        <v>450</v>
      </c>
      <c r="BA324" t="s"/>
      <c r="BB324" t="n">
        <v>7323285</v>
      </c>
      <c r="BC324" t="n">
        <v>23.37356</v>
      </c>
      <c r="BD324" t="n">
        <v>42.63451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448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56.67</v>
      </c>
      <c r="L325" t="s">
        <v>77</v>
      </c>
      <c r="M325" t="s"/>
      <c r="N325" t="s">
        <v>469</v>
      </c>
      <c r="O325" t="s">
        <v>79</v>
      </c>
      <c r="P325" t="s">
        <v>448</v>
      </c>
      <c r="Q325" t="s"/>
      <c r="R325" t="s">
        <v>107</v>
      </c>
      <c r="S325" t="s">
        <v>436</v>
      </c>
      <c r="T325" t="s">
        <v>82</v>
      </c>
      <c r="U325" t="s"/>
      <c r="V325" t="s">
        <v>83</v>
      </c>
      <c r="W325" t="s">
        <v>138</v>
      </c>
      <c r="X325" t="s"/>
      <c r="Y325" t="s">
        <v>85</v>
      </c>
      <c r="Z325">
        <f>HYPERLINK("https://hotelmonitor-cachepage.eclerx.com/savepage/tk_15433827812626402_sr_2058.html","info")</f>
        <v/>
      </c>
      <c r="AA325" t="n">
        <v>-6667690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95</v>
      </c>
      <c r="AL325" t="s"/>
      <c r="AM325" t="s"/>
      <c r="AN325" t="s"/>
      <c r="AO325" t="s"/>
      <c r="AP325" t="n">
        <v>43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6667690</v>
      </c>
      <c r="AZ325" t="s">
        <v>450</v>
      </c>
      <c r="BA325" t="s"/>
      <c r="BB325" t="n">
        <v>7323285</v>
      </c>
      <c r="BC325" t="n">
        <v>23.37356</v>
      </c>
      <c r="BD325" t="n">
        <v>42.63451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448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58</v>
      </c>
      <c r="L326" t="s">
        <v>77</v>
      </c>
      <c r="M326" t="s"/>
      <c r="N326" t="s">
        <v>470</v>
      </c>
      <c r="O326" t="s">
        <v>79</v>
      </c>
      <c r="P326" t="s">
        <v>448</v>
      </c>
      <c r="Q326" t="s"/>
      <c r="R326" t="s">
        <v>107</v>
      </c>
      <c r="S326" t="s">
        <v>437</v>
      </c>
      <c r="T326" t="s">
        <v>82</v>
      </c>
      <c r="U326" t="s"/>
      <c r="V326" t="s">
        <v>83</v>
      </c>
      <c r="W326" t="s">
        <v>138</v>
      </c>
      <c r="X326" t="s"/>
      <c r="Y326" t="s">
        <v>85</v>
      </c>
      <c r="Z326">
        <f>HYPERLINK("https://hotelmonitor-cachepage.eclerx.com/savepage/tk_15433827812626402_sr_2058.html","info")</f>
        <v/>
      </c>
      <c r="AA326" t="n">
        <v>-6667690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95</v>
      </c>
      <c r="AL326" t="s"/>
      <c r="AM326" t="s"/>
      <c r="AN326" t="s"/>
      <c r="AO326" t="s"/>
      <c r="AP326" t="n">
        <v>43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6667690</v>
      </c>
      <c r="AZ326" t="s">
        <v>450</v>
      </c>
      <c r="BA326" t="s"/>
      <c r="BB326" t="n">
        <v>7323285</v>
      </c>
      <c r="BC326" t="n">
        <v>23.37356</v>
      </c>
      <c r="BD326" t="n">
        <v>42.63451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448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58</v>
      </c>
      <c r="L327" t="s">
        <v>77</v>
      </c>
      <c r="M327" t="s"/>
      <c r="N327" t="s">
        <v>471</v>
      </c>
      <c r="O327" t="s">
        <v>79</v>
      </c>
      <c r="P327" t="s">
        <v>448</v>
      </c>
      <c r="Q327" t="s"/>
      <c r="R327" t="s">
        <v>107</v>
      </c>
      <c r="S327" t="s">
        <v>437</v>
      </c>
      <c r="T327" t="s">
        <v>82</v>
      </c>
      <c r="U327" t="s"/>
      <c r="V327" t="s">
        <v>83</v>
      </c>
      <c r="W327" t="s">
        <v>138</v>
      </c>
      <c r="X327" t="s"/>
      <c r="Y327" t="s">
        <v>85</v>
      </c>
      <c r="Z327">
        <f>HYPERLINK("https://hotelmonitor-cachepage.eclerx.com/savepage/tk_15433827812626402_sr_2058.html","info")</f>
        <v/>
      </c>
      <c r="AA327" t="n">
        <v>-6667690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95</v>
      </c>
      <c r="AL327" t="s"/>
      <c r="AM327" t="s"/>
      <c r="AN327" t="s"/>
      <c r="AO327" t="s"/>
      <c r="AP327" t="n">
        <v>43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6667690</v>
      </c>
      <c r="AZ327" t="s">
        <v>450</v>
      </c>
      <c r="BA327" t="s"/>
      <c r="BB327" t="n">
        <v>7323285</v>
      </c>
      <c r="BC327" t="n">
        <v>23.37356</v>
      </c>
      <c r="BD327" t="n">
        <v>42.63451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448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58.67</v>
      </c>
      <c r="L328" t="s">
        <v>77</v>
      </c>
      <c r="M328" t="s"/>
      <c r="N328" t="s">
        <v>472</v>
      </c>
      <c r="O328" t="s">
        <v>79</v>
      </c>
      <c r="P328" t="s">
        <v>448</v>
      </c>
      <c r="Q328" t="s"/>
      <c r="R328" t="s">
        <v>107</v>
      </c>
      <c r="S328" t="s">
        <v>127</v>
      </c>
      <c r="T328" t="s">
        <v>82</v>
      </c>
      <c r="U328" t="s"/>
      <c r="V328" t="s">
        <v>83</v>
      </c>
      <c r="W328" t="s">
        <v>138</v>
      </c>
      <c r="X328" t="s"/>
      <c r="Y328" t="s">
        <v>85</v>
      </c>
      <c r="Z328">
        <f>HYPERLINK("https://hotelmonitor-cachepage.eclerx.com/savepage/tk_15433827812626402_sr_2058.html","info")</f>
        <v/>
      </c>
      <c r="AA328" t="n">
        <v>-6667690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95</v>
      </c>
      <c r="AL328" t="s"/>
      <c r="AM328" t="s"/>
      <c r="AN328" t="s"/>
      <c r="AO328" t="s"/>
      <c r="AP328" t="n">
        <v>43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6667690</v>
      </c>
      <c r="AZ328" t="s">
        <v>450</v>
      </c>
      <c r="BA328" t="s"/>
      <c r="BB328" t="n">
        <v>7323285</v>
      </c>
      <c r="BC328" t="n">
        <v>23.37356</v>
      </c>
      <c r="BD328" t="n">
        <v>42.63451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448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63.33</v>
      </c>
      <c r="L329" t="s">
        <v>77</v>
      </c>
      <c r="M329" t="s"/>
      <c r="N329" t="s">
        <v>473</v>
      </c>
      <c r="O329" t="s">
        <v>79</v>
      </c>
      <c r="P329" t="s">
        <v>448</v>
      </c>
      <c r="Q329" t="s"/>
      <c r="R329" t="s">
        <v>107</v>
      </c>
      <c r="S329" t="s">
        <v>474</v>
      </c>
      <c r="T329" t="s">
        <v>82</v>
      </c>
      <c r="U329" t="s"/>
      <c r="V329" t="s">
        <v>83</v>
      </c>
      <c r="W329" t="s">
        <v>138</v>
      </c>
      <c r="X329" t="s"/>
      <c r="Y329" t="s">
        <v>85</v>
      </c>
      <c r="Z329">
        <f>HYPERLINK("https://hotelmonitor-cachepage.eclerx.com/savepage/tk_15433827812626402_sr_2058.html","info")</f>
        <v/>
      </c>
      <c r="AA329" t="n">
        <v>-6667690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95</v>
      </c>
      <c r="AL329" t="s"/>
      <c r="AM329" t="s"/>
      <c r="AN329" t="s"/>
      <c r="AO329" t="s"/>
      <c r="AP329" t="n">
        <v>43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6667690</v>
      </c>
      <c r="AZ329" t="s">
        <v>450</v>
      </c>
      <c r="BA329" t="s"/>
      <c r="BB329" t="n">
        <v>7323285</v>
      </c>
      <c r="BC329" t="n">
        <v>23.37356</v>
      </c>
      <c r="BD329" t="n">
        <v>42.63451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448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63.67</v>
      </c>
      <c r="L330" t="s">
        <v>77</v>
      </c>
      <c r="M330" t="s"/>
      <c r="N330" t="s">
        <v>468</v>
      </c>
      <c r="O330" t="s">
        <v>79</v>
      </c>
      <c r="P330" t="s">
        <v>448</v>
      </c>
      <c r="Q330" t="s"/>
      <c r="R330" t="s">
        <v>107</v>
      </c>
      <c r="S330" t="s">
        <v>447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HYPERLINK("https://hotelmonitor-cachepage.eclerx.com/savepage/tk_15433827812626402_sr_2058.html","info")</f>
        <v/>
      </c>
      <c r="AA330" t="n">
        <v>-6667690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95</v>
      </c>
      <c r="AL330" t="s"/>
      <c r="AM330" t="s"/>
      <c r="AN330" t="s"/>
      <c r="AO330" t="s"/>
      <c r="AP330" t="n">
        <v>43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6667690</v>
      </c>
      <c r="AZ330" t="s">
        <v>450</v>
      </c>
      <c r="BA330" t="s"/>
      <c r="BB330" t="n">
        <v>7323285</v>
      </c>
      <c r="BC330" t="n">
        <v>23.37356</v>
      </c>
      <c r="BD330" t="n">
        <v>42.63451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448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64.33</v>
      </c>
      <c r="L331" t="s">
        <v>77</v>
      </c>
      <c r="M331" t="s"/>
      <c r="N331" t="s">
        <v>469</v>
      </c>
      <c r="O331" t="s">
        <v>79</v>
      </c>
      <c r="P331" t="s">
        <v>448</v>
      </c>
      <c r="Q331" t="s"/>
      <c r="R331" t="s">
        <v>107</v>
      </c>
      <c r="S331" t="s">
        <v>337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HYPERLINK("https://hotelmonitor-cachepage.eclerx.com/savepage/tk_15433827812626402_sr_2058.html","info")</f>
        <v/>
      </c>
      <c r="AA331" t="n">
        <v>-6667690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95</v>
      </c>
      <c r="AL331" t="s"/>
      <c r="AM331" t="s"/>
      <c r="AN331" t="s"/>
      <c r="AO331" t="s"/>
      <c r="AP331" t="n">
        <v>43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6667690</v>
      </c>
      <c r="AZ331" t="s">
        <v>450</v>
      </c>
      <c r="BA331" t="s"/>
      <c r="BB331" t="n">
        <v>7323285</v>
      </c>
      <c r="BC331" t="n">
        <v>23.37356</v>
      </c>
      <c r="BD331" t="n">
        <v>42.63451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448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66.33</v>
      </c>
      <c r="L332" t="s">
        <v>77</v>
      </c>
      <c r="M332" t="s"/>
      <c r="N332" t="s">
        <v>472</v>
      </c>
      <c r="O332" t="s">
        <v>79</v>
      </c>
      <c r="P332" t="s">
        <v>448</v>
      </c>
      <c r="Q332" t="s"/>
      <c r="R332" t="s">
        <v>107</v>
      </c>
      <c r="S332" t="s">
        <v>128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HYPERLINK("https://hotelmonitor-cachepage.eclerx.com/savepage/tk_15433827812626402_sr_2058.html","info")</f>
        <v/>
      </c>
      <c r="AA332" t="n">
        <v>-6667690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95</v>
      </c>
      <c r="AL332" t="s"/>
      <c r="AM332" t="s"/>
      <c r="AN332" t="s"/>
      <c r="AO332" t="s"/>
      <c r="AP332" t="n">
        <v>43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6667690</v>
      </c>
      <c r="AZ332" t="s">
        <v>450</v>
      </c>
      <c r="BA332" t="s"/>
      <c r="BB332" t="n">
        <v>7323285</v>
      </c>
      <c r="BC332" t="n">
        <v>23.37356</v>
      </c>
      <c r="BD332" t="n">
        <v>42.63451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448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76.33</v>
      </c>
      <c r="L333" t="s">
        <v>77</v>
      </c>
      <c r="M333" t="s"/>
      <c r="N333" t="s">
        <v>475</v>
      </c>
      <c r="O333" t="s">
        <v>79</v>
      </c>
      <c r="P333" t="s">
        <v>448</v>
      </c>
      <c r="Q333" t="s"/>
      <c r="R333" t="s">
        <v>107</v>
      </c>
      <c r="S333" t="s">
        <v>476</v>
      </c>
      <c r="T333" t="s">
        <v>82</v>
      </c>
      <c r="U333" t="s"/>
      <c r="V333" t="s">
        <v>83</v>
      </c>
      <c r="W333" t="s">
        <v>138</v>
      </c>
      <c r="X333" t="s"/>
      <c r="Y333" t="s">
        <v>85</v>
      </c>
      <c r="Z333">
        <f>HYPERLINK("https://hotelmonitor-cachepage.eclerx.com/savepage/tk_15433827812626402_sr_2058.html","info")</f>
        <v/>
      </c>
      <c r="AA333" t="n">
        <v>-6667690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95</v>
      </c>
      <c r="AL333" t="s"/>
      <c r="AM333" t="s"/>
      <c r="AN333" t="s"/>
      <c r="AO333" t="s"/>
      <c r="AP333" t="n">
        <v>43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6667690</v>
      </c>
      <c r="AZ333" t="s">
        <v>450</v>
      </c>
      <c r="BA333" t="s"/>
      <c r="BB333" t="n">
        <v>7323285</v>
      </c>
      <c r="BC333" t="n">
        <v>23.37356</v>
      </c>
      <c r="BD333" t="n">
        <v>42.63451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448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78.33</v>
      </c>
      <c r="L334" t="s">
        <v>77</v>
      </c>
      <c r="M334" t="s"/>
      <c r="N334" t="s">
        <v>477</v>
      </c>
      <c r="O334" t="s">
        <v>79</v>
      </c>
      <c r="P334" t="s">
        <v>448</v>
      </c>
      <c r="Q334" t="s"/>
      <c r="R334" t="s">
        <v>107</v>
      </c>
      <c r="S334" t="s">
        <v>478</v>
      </c>
      <c r="T334" t="s">
        <v>82</v>
      </c>
      <c r="U334" t="s"/>
      <c r="V334" t="s">
        <v>83</v>
      </c>
      <c r="W334" t="s">
        <v>138</v>
      </c>
      <c r="X334" t="s"/>
      <c r="Y334" t="s">
        <v>85</v>
      </c>
      <c r="Z334">
        <f>HYPERLINK("https://hotelmonitor-cachepage.eclerx.com/savepage/tk_15433827812626402_sr_2058.html","info")</f>
        <v/>
      </c>
      <c r="AA334" t="n">
        <v>-6667690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95</v>
      </c>
      <c r="AL334" t="s"/>
      <c r="AM334" t="s"/>
      <c r="AN334" t="s"/>
      <c r="AO334" t="s"/>
      <c r="AP334" t="n">
        <v>43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6667690</v>
      </c>
      <c r="AZ334" t="s">
        <v>450</v>
      </c>
      <c r="BA334" t="s"/>
      <c r="BB334" t="n">
        <v>7323285</v>
      </c>
      <c r="BC334" t="n">
        <v>23.37356</v>
      </c>
      <c r="BD334" t="n">
        <v>42.63451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448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87</v>
      </c>
      <c r="L335" t="s">
        <v>77</v>
      </c>
      <c r="M335" t="s"/>
      <c r="N335" t="s">
        <v>477</v>
      </c>
      <c r="O335" t="s">
        <v>79</v>
      </c>
      <c r="P335" t="s">
        <v>448</v>
      </c>
      <c r="Q335" t="s"/>
      <c r="R335" t="s">
        <v>107</v>
      </c>
      <c r="S335" t="s">
        <v>479</v>
      </c>
      <c r="T335" t="s">
        <v>82</v>
      </c>
      <c r="U335" t="s"/>
      <c r="V335" t="s">
        <v>83</v>
      </c>
      <c r="W335" t="s">
        <v>138</v>
      </c>
      <c r="X335" t="s"/>
      <c r="Y335" t="s">
        <v>85</v>
      </c>
      <c r="Z335">
        <f>HYPERLINK("https://hotelmonitor-cachepage.eclerx.com/savepage/tk_15433827812626402_sr_2058.html","info")</f>
        <v/>
      </c>
      <c r="AA335" t="n">
        <v>-6667690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95</v>
      </c>
      <c r="AL335" t="s"/>
      <c r="AM335" t="s"/>
      <c r="AN335" t="s"/>
      <c r="AO335" t="s"/>
      <c r="AP335" t="n">
        <v>43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6667690</v>
      </c>
      <c r="AZ335" t="s">
        <v>450</v>
      </c>
      <c r="BA335" t="s"/>
      <c r="BB335" t="n">
        <v>7323285</v>
      </c>
      <c r="BC335" t="n">
        <v>23.37356</v>
      </c>
      <c r="BD335" t="n">
        <v>42.63451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448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89.67</v>
      </c>
      <c r="L336" t="s">
        <v>77</v>
      </c>
      <c r="M336" t="s"/>
      <c r="N336" t="s">
        <v>480</v>
      </c>
      <c r="O336" t="s">
        <v>79</v>
      </c>
      <c r="P336" t="s">
        <v>448</v>
      </c>
      <c r="Q336" t="s"/>
      <c r="R336" t="s">
        <v>107</v>
      </c>
      <c r="S336" t="s">
        <v>191</v>
      </c>
      <c r="T336" t="s">
        <v>82</v>
      </c>
      <c r="U336" t="s"/>
      <c r="V336" t="s">
        <v>83</v>
      </c>
      <c r="W336" t="s">
        <v>138</v>
      </c>
      <c r="X336" t="s"/>
      <c r="Y336" t="s">
        <v>85</v>
      </c>
      <c r="Z336">
        <f>HYPERLINK("https://hotelmonitor-cachepage.eclerx.com/savepage/tk_15433827812626402_sr_2058.html","info")</f>
        <v/>
      </c>
      <c r="AA336" t="n">
        <v>-6667690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95</v>
      </c>
      <c r="AL336" t="s"/>
      <c r="AM336" t="s"/>
      <c r="AN336" t="s"/>
      <c r="AO336" t="s"/>
      <c r="AP336" t="n">
        <v>43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6667690</v>
      </c>
      <c r="AZ336" t="s">
        <v>450</v>
      </c>
      <c r="BA336" t="s"/>
      <c r="BB336" t="n">
        <v>7323285</v>
      </c>
      <c r="BC336" t="n">
        <v>23.37356</v>
      </c>
      <c r="BD336" t="n">
        <v>42.63451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448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90</v>
      </c>
      <c r="L337" t="s">
        <v>77</v>
      </c>
      <c r="M337" t="s"/>
      <c r="N337" t="s">
        <v>477</v>
      </c>
      <c r="O337" t="s">
        <v>79</v>
      </c>
      <c r="P337" t="s">
        <v>448</v>
      </c>
      <c r="Q337" t="s"/>
      <c r="R337" t="s">
        <v>107</v>
      </c>
      <c r="S337" t="s">
        <v>481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HYPERLINK("https://hotelmonitor-cachepage.eclerx.com/savepage/tk_15433827812626402_sr_2058.html","info")</f>
        <v/>
      </c>
      <c r="AA337" t="n">
        <v>-6667690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95</v>
      </c>
      <c r="AL337" t="s"/>
      <c r="AM337" t="s"/>
      <c r="AN337" t="s"/>
      <c r="AO337" t="s"/>
      <c r="AP337" t="n">
        <v>43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6667690</v>
      </c>
      <c r="AZ337" t="s">
        <v>450</v>
      </c>
      <c r="BA337" t="s"/>
      <c r="BB337" t="n">
        <v>7323285</v>
      </c>
      <c r="BC337" t="n">
        <v>23.37356</v>
      </c>
      <c r="BD337" t="n">
        <v>42.63451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448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100</v>
      </c>
      <c r="L338" t="s">
        <v>77</v>
      </c>
      <c r="M338" t="s"/>
      <c r="N338" t="s">
        <v>477</v>
      </c>
      <c r="O338" t="s">
        <v>79</v>
      </c>
      <c r="P338" t="s">
        <v>448</v>
      </c>
      <c r="Q338" t="s"/>
      <c r="R338" t="s">
        <v>107</v>
      </c>
      <c r="S338" t="s">
        <v>482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HYPERLINK("https://hotelmonitor-cachepage.eclerx.com/savepage/tk_15433827812626402_sr_2058.html","info")</f>
        <v/>
      </c>
      <c r="AA338" t="n">
        <v>-6667690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95</v>
      </c>
      <c r="AL338" t="s"/>
      <c r="AM338" t="s"/>
      <c r="AN338" t="s"/>
      <c r="AO338" t="s"/>
      <c r="AP338" t="n">
        <v>43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6667690</v>
      </c>
      <c r="AZ338" t="s">
        <v>450</v>
      </c>
      <c r="BA338" t="s"/>
      <c r="BB338" t="n">
        <v>7323285</v>
      </c>
      <c r="BC338" t="n">
        <v>23.37356</v>
      </c>
      <c r="BD338" t="n">
        <v>42.63451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448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133</v>
      </c>
      <c r="L339" t="s">
        <v>77</v>
      </c>
      <c r="M339" t="s"/>
      <c r="N339" t="s">
        <v>335</v>
      </c>
      <c r="O339" t="s">
        <v>79</v>
      </c>
      <c r="P339" t="s">
        <v>448</v>
      </c>
      <c r="Q339" t="s"/>
      <c r="R339" t="s">
        <v>107</v>
      </c>
      <c r="S339" t="s">
        <v>130</v>
      </c>
      <c r="T339" t="s">
        <v>82</v>
      </c>
      <c r="U339" t="s"/>
      <c r="V339" t="s">
        <v>83</v>
      </c>
      <c r="W339" t="s">
        <v>138</v>
      </c>
      <c r="X339" t="s"/>
      <c r="Y339" t="s">
        <v>85</v>
      </c>
      <c r="Z339">
        <f>HYPERLINK("https://hotelmonitor-cachepage.eclerx.com/savepage/tk_15433827812626402_sr_2058.html","info")</f>
        <v/>
      </c>
      <c r="AA339" t="n">
        <v>-6667690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95</v>
      </c>
      <c r="AL339" t="s"/>
      <c r="AM339" t="s"/>
      <c r="AN339" t="s"/>
      <c r="AO339" t="s"/>
      <c r="AP339" t="n">
        <v>43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6667690</v>
      </c>
      <c r="AZ339" t="s">
        <v>450</v>
      </c>
      <c r="BA339" t="s"/>
      <c r="BB339" t="n">
        <v>7323285</v>
      </c>
      <c r="BC339" t="n">
        <v>23.37356</v>
      </c>
      <c r="BD339" t="n">
        <v>42.63451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448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147.67</v>
      </c>
      <c r="L340" t="s">
        <v>77</v>
      </c>
      <c r="M340" t="s"/>
      <c r="N340" t="s">
        <v>335</v>
      </c>
      <c r="O340" t="s">
        <v>79</v>
      </c>
      <c r="P340" t="s">
        <v>448</v>
      </c>
      <c r="Q340" t="s"/>
      <c r="R340" t="s">
        <v>107</v>
      </c>
      <c r="S340" t="s">
        <v>483</v>
      </c>
      <c r="T340" t="s">
        <v>82</v>
      </c>
      <c r="U340" t="s"/>
      <c r="V340" t="s">
        <v>83</v>
      </c>
      <c r="W340" t="s">
        <v>138</v>
      </c>
      <c r="X340" t="s"/>
      <c r="Y340" t="s">
        <v>85</v>
      </c>
      <c r="Z340">
        <f>HYPERLINK("https://hotelmonitor-cachepage.eclerx.com/savepage/tk_15433827812626402_sr_2058.html","info")</f>
        <v/>
      </c>
      <c r="AA340" t="n">
        <v>-6667690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95</v>
      </c>
      <c r="AL340" t="s"/>
      <c r="AM340" t="s"/>
      <c r="AN340" t="s"/>
      <c r="AO340" t="s"/>
      <c r="AP340" t="n">
        <v>43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6667690</v>
      </c>
      <c r="AZ340" t="s">
        <v>450</v>
      </c>
      <c r="BA340" t="s"/>
      <c r="BB340" t="n">
        <v>7323285</v>
      </c>
      <c r="BC340" t="n">
        <v>23.37356</v>
      </c>
      <c r="BD340" t="n">
        <v>42.63451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448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165</v>
      </c>
      <c r="L341" t="s">
        <v>77</v>
      </c>
      <c r="M341" t="s"/>
      <c r="N341" t="s">
        <v>335</v>
      </c>
      <c r="O341" t="s">
        <v>79</v>
      </c>
      <c r="P341" t="s">
        <v>448</v>
      </c>
      <c r="Q341" t="s"/>
      <c r="R341" t="s">
        <v>107</v>
      </c>
      <c r="S341" t="s">
        <v>484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HYPERLINK("https://hotelmonitor-cachepage.eclerx.com/savepage/tk_15433827812626402_sr_2058.html","info")</f>
        <v/>
      </c>
      <c r="AA341" t="n">
        <v>-6667690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95</v>
      </c>
      <c r="AL341" t="s"/>
      <c r="AM341" t="s"/>
      <c r="AN341" t="s"/>
      <c r="AO341" t="s"/>
      <c r="AP341" t="n">
        <v>43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6667690</v>
      </c>
      <c r="AZ341" t="s">
        <v>450</v>
      </c>
      <c r="BA341" t="s"/>
      <c r="BB341" t="n">
        <v>7323285</v>
      </c>
      <c r="BC341" t="n">
        <v>23.37356</v>
      </c>
      <c r="BD341" t="n">
        <v>42.63451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485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39.67</v>
      </c>
      <c r="L342" t="s">
        <v>77</v>
      </c>
      <c r="M342" t="s"/>
      <c r="N342" t="s">
        <v>262</v>
      </c>
      <c r="O342" t="s">
        <v>79</v>
      </c>
      <c r="P342" t="s">
        <v>485</v>
      </c>
      <c r="Q342" t="s"/>
      <c r="R342" t="s">
        <v>80</v>
      </c>
      <c r="S342" t="s">
        <v>300</v>
      </c>
      <c r="T342" t="s">
        <v>82</v>
      </c>
      <c r="U342" t="s"/>
      <c r="V342" t="s">
        <v>83</v>
      </c>
      <c r="W342" t="s">
        <v>138</v>
      </c>
      <c r="X342" t="s"/>
      <c r="Y342" t="s">
        <v>85</v>
      </c>
      <c r="Z342">
        <f>HYPERLINK("https://hotelmonitor-cachepage.eclerx.com/savepage/tk_15433829005283217_sr_2058.html","info")</f>
        <v/>
      </c>
      <c r="AA342" t="n">
        <v>-6796956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95</v>
      </c>
      <c r="AL342" t="s"/>
      <c r="AM342" t="s"/>
      <c r="AN342" t="s"/>
      <c r="AO342" t="s"/>
      <c r="AP342" t="n">
        <v>64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6796956</v>
      </c>
      <c r="AZ342" t="s">
        <v>486</v>
      </c>
      <c r="BA342" t="s"/>
      <c r="BB342" t="n">
        <v>5027079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485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42</v>
      </c>
      <c r="L343" t="s">
        <v>77</v>
      </c>
      <c r="M343" t="s"/>
      <c r="N343" t="s">
        <v>487</v>
      </c>
      <c r="O343" t="s">
        <v>79</v>
      </c>
      <c r="P343" t="s">
        <v>485</v>
      </c>
      <c r="Q343" t="s"/>
      <c r="R343" t="s">
        <v>80</v>
      </c>
      <c r="S343" t="s">
        <v>104</v>
      </c>
      <c r="T343" t="s">
        <v>82</v>
      </c>
      <c r="U343" t="s"/>
      <c r="V343" t="s">
        <v>83</v>
      </c>
      <c r="W343" t="s">
        <v>138</v>
      </c>
      <c r="X343" t="s"/>
      <c r="Y343" t="s">
        <v>85</v>
      </c>
      <c r="Z343">
        <f>HYPERLINK("https://hotelmonitor-cachepage.eclerx.com/savepage/tk_15433829005283217_sr_2058.html","info")</f>
        <v/>
      </c>
      <c r="AA343" t="n">
        <v>-6796956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95</v>
      </c>
      <c r="AL343" t="s"/>
      <c r="AM343" t="s"/>
      <c r="AN343" t="s"/>
      <c r="AO343" t="s"/>
      <c r="AP343" t="n">
        <v>64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6796956</v>
      </c>
      <c r="AZ343" t="s">
        <v>486</v>
      </c>
      <c r="BA343" t="s"/>
      <c r="BB343" t="n">
        <v>5027079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485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44</v>
      </c>
      <c r="L344" t="s">
        <v>77</v>
      </c>
      <c r="M344" t="s"/>
      <c r="N344" t="s">
        <v>487</v>
      </c>
      <c r="O344" t="s">
        <v>79</v>
      </c>
      <c r="P344" t="s">
        <v>485</v>
      </c>
      <c r="Q344" t="s"/>
      <c r="R344" t="s">
        <v>80</v>
      </c>
      <c r="S344" t="s">
        <v>407</v>
      </c>
      <c r="T344" t="s">
        <v>82</v>
      </c>
      <c r="U344" t="s"/>
      <c r="V344" t="s">
        <v>83</v>
      </c>
      <c r="W344" t="s">
        <v>138</v>
      </c>
      <c r="X344" t="s"/>
      <c r="Y344" t="s">
        <v>85</v>
      </c>
      <c r="Z344">
        <f>HYPERLINK("https://hotelmonitor-cachepage.eclerx.com/savepage/tk_15433829005283217_sr_2058.html","info")</f>
        <v/>
      </c>
      <c r="AA344" t="n">
        <v>-6796956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95</v>
      </c>
      <c r="AL344" t="s"/>
      <c r="AM344" t="s"/>
      <c r="AN344" t="s"/>
      <c r="AO344" t="s"/>
      <c r="AP344" t="n">
        <v>64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6796956</v>
      </c>
      <c r="AZ344" t="s">
        <v>486</v>
      </c>
      <c r="BA344" t="s"/>
      <c r="BB344" t="n">
        <v>5027079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485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44</v>
      </c>
      <c r="L345" t="s">
        <v>77</v>
      </c>
      <c r="M345" t="s"/>
      <c r="N345" t="s">
        <v>262</v>
      </c>
      <c r="O345" t="s">
        <v>79</v>
      </c>
      <c r="P345" t="s">
        <v>485</v>
      </c>
      <c r="Q345" t="s"/>
      <c r="R345" t="s">
        <v>80</v>
      </c>
      <c r="S345" t="s">
        <v>407</v>
      </c>
      <c r="T345" t="s">
        <v>82</v>
      </c>
      <c r="U345" t="s"/>
      <c r="V345" t="s">
        <v>83</v>
      </c>
      <c r="W345" t="s">
        <v>138</v>
      </c>
      <c r="X345" t="s"/>
      <c r="Y345" t="s">
        <v>85</v>
      </c>
      <c r="Z345">
        <f>HYPERLINK("https://hotelmonitor-cachepage.eclerx.com/savepage/tk_15433829005283217_sr_2058.html","info")</f>
        <v/>
      </c>
      <c r="AA345" t="n">
        <v>-6796956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95</v>
      </c>
      <c r="AL345" t="s"/>
      <c r="AM345" t="s"/>
      <c r="AN345" t="s"/>
      <c r="AO345" t="s"/>
      <c r="AP345" t="n">
        <v>64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6796956</v>
      </c>
      <c r="AZ345" t="s">
        <v>486</v>
      </c>
      <c r="BA345" t="s"/>
      <c r="BB345" t="n">
        <v>5027079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488</v>
      </c>
      <c r="F346" t="n">
        <v>2027329</v>
      </c>
      <c r="G346" t="s">
        <v>74</v>
      </c>
      <c r="H346" t="s">
        <v>75</v>
      </c>
      <c r="I346" t="s"/>
      <c r="J346" t="s">
        <v>76</v>
      </c>
      <c r="K346" t="n">
        <v>28.67</v>
      </c>
      <c r="L346" t="s">
        <v>77</v>
      </c>
      <c r="M346" t="s"/>
      <c r="N346" t="s">
        <v>97</v>
      </c>
      <c r="O346" t="s">
        <v>79</v>
      </c>
      <c r="P346" t="s">
        <v>489</v>
      </c>
      <c r="Q346" t="s"/>
      <c r="R346" t="s">
        <v>107</v>
      </c>
      <c r="S346" t="s">
        <v>98</v>
      </c>
      <c r="T346" t="s">
        <v>82</v>
      </c>
      <c r="U346" t="s"/>
      <c r="V346" t="s">
        <v>83</v>
      </c>
      <c r="W346" t="s">
        <v>138</v>
      </c>
      <c r="X346" t="s"/>
      <c r="Y346" t="s">
        <v>85</v>
      </c>
      <c r="Z346">
        <f>HYPERLINK("https://hotelmonitor-cachepage.eclerx.com/savepage/tk_15433827521362383_sr_2058.html","info")</f>
        <v/>
      </c>
      <c r="AA346" t="n">
        <v>60579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95</v>
      </c>
      <c r="AL346" t="s"/>
      <c r="AM346" t="s"/>
      <c r="AN346" t="s"/>
      <c r="AO346" t="s"/>
      <c r="AP346" t="n">
        <v>37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2329573</v>
      </c>
      <c r="AZ346" t="s">
        <v>490</v>
      </c>
      <c r="BA346" t="s"/>
      <c r="BB346" t="n">
        <v>316479</v>
      </c>
      <c r="BC346" t="n">
        <v>23.3143</v>
      </c>
      <c r="BD346" t="n">
        <v>42.6959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488</v>
      </c>
      <c r="F347" t="n">
        <v>2027329</v>
      </c>
      <c r="G347" t="s">
        <v>74</v>
      </c>
      <c r="H347" t="s">
        <v>75</v>
      </c>
      <c r="I347" t="s"/>
      <c r="J347" t="s">
        <v>76</v>
      </c>
      <c r="K347" t="n">
        <v>28.67</v>
      </c>
      <c r="L347" t="s">
        <v>77</v>
      </c>
      <c r="M347" t="s"/>
      <c r="N347" t="s">
        <v>97</v>
      </c>
      <c r="O347" t="s">
        <v>79</v>
      </c>
      <c r="P347" t="s">
        <v>489</v>
      </c>
      <c r="Q347" t="s"/>
      <c r="R347" t="s">
        <v>107</v>
      </c>
      <c r="S347" t="s">
        <v>98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HYPERLINK("https://hotelmonitor-cachepage.eclerx.com/savepage/tk_15433827521362383_sr_2058.html","info")</f>
        <v/>
      </c>
      <c r="AA347" t="n">
        <v>60579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95</v>
      </c>
      <c r="AL347" t="s"/>
      <c r="AM347" t="s"/>
      <c r="AN347" t="s"/>
      <c r="AO347" t="s"/>
      <c r="AP347" t="n">
        <v>37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2329573</v>
      </c>
      <c r="AZ347" t="s">
        <v>490</v>
      </c>
      <c r="BA347" t="s"/>
      <c r="BB347" t="n">
        <v>316479</v>
      </c>
      <c r="BC347" t="n">
        <v>23.3143</v>
      </c>
      <c r="BD347" t="n">
        <v>42.6959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488</v>
      </c>
      <c r="F348" t="n">
        <v>2027329</v>
      </c>
      <c r="G348" t="s">
        <v>74</v>
      </c>
      <c r="H348" t="s">
        <v>75</v>
      </c>
      <c r="I348" t="s"/>
      <c r="J348" t="s">
        <v>76</v>
      </c>
      <c r="K348" t="n">
        <v>28.67</v>
      </c>
      <c r="L348" t="s">
        <v>77</v>
      </c>
      <c r="M348" t="s"/>
      <c r="N348" t="s">
        <v>97</v>
      </c>
      <c r="O348" t="s">
        <v>79</v>
      </c>
      <c r="P348" t="s">
        <v>489</v>
      </c>
      <c r="Q348" t="s"/>
      <c r="R348" t="s">
        <v>107</v>
      </c>
      <c r="S348" t="s">
        <v>98</v>
      </c>
      <c r="T348" t="s">
        <v>82</v>
      </c>
      <c r="U348" t="s"/>
      <c r="V348" t="s">
        <v>83</v>
      </c>
      <c r="W348" t="s">
        <v>138</v>
      </c>
      <c r="X348" t="s"/>
      <c r="Y348" t="s">
        <v>85</v>
      </c>
      <c r="Z348">
        <f>HYPERLINK("https://hotelmonitor-cachepage.eclerx.com/savepage/tk_15433827521362383_sr_2058.html","info")</f>
        <v/>
      </c>
      <c r="AA348" t="n">
        <v>60579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95</v>
      </c>
      <c r="AL348" t="s"/>
      <c r="AM348" t="s"/>
      <c r="AN348" t="s"/>
      <c r="AO348" t="s"/>
      <c r="AP348" t="n">
        <v>37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2329573</v>
      </c>
      <c r="AZ348" t="s">
        <v>490</v>
      </c>
      <c r="BA348" t="s"/>
      <c r="BB348" t="n">
        <v>316479</v>
      </c>
      <c r="BC348" t="n">
        <v>23.3143</v>
      </c>
      <c r="BD348" t="n">
        <v>42.6959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488</v>
      </c>
      <c r="F349" t="n">
        <v>2027329</v>
      </c>
      <c r="G349" t="s">
        <v>74</v>
      </c>
      <c r="H349" t="s">
        <v>75</v>
      </c>
      <c r="I349" t="s"/>
      <c r="J349" t="s">
        <v>76</v>
      </c>
      <c r="K349" t="n">
        <v>32</v>
      </c>
      <c r="L349" t="s">
        <v>77</v>
      </c>
      <c r="M349" t="s"/>
      <c r="N349" t="s">
        <v>97</v>
      </c>
      <c r="O349" t="s">
        <v>79</v>
      </c>
      <c r="P349" t="s">
        <v>489</v>
      </c>
      <c r="Q349" t="s"/>
      <c r="R349" t="s">
        <v>107</v>
      </c>
      <c r="S349" t="s">
        <v>491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HYPERLINK("https://hotelmonitor-cachepage.eclerx.com/savepage/tk_15433827521362383_sr_2058.html","info")</f>
        <v/>
      </c>
      <c r="AA349" t="n">
        <v>60579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95</v>
      </c>
      <c r="AL349" t="s"/>
      <c r="AM349" t="s"/>
      <c r="AN349" t="s"/>
      <c r="AO349" t="s"/>
      <c r="AP349" t="n">
        <v>37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2329573</v>
      </c>
      <c r="AZ349" t="s">
        <v>490</v>
      </c>
      <c r="BA349" t="s"/>
      <c r="BB349" t="n">
        <v>316479</v>
      </c>
      <c r="BC349" t="n">
        <v>23.3143</v>
      </c>
      <c r="BD349" t="n">
        <v>42.6959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488</v>
      </c>
      <c r="F350" t="n">
        <v>2027329</v>
      </c>
      <c r="G350" t="s">
        <v>74</v>
      </c>
      <c r="H350" t="s">
        <v>75</v>
      </c>
      <c r="I350" t="s"/>
      <c r="J350" t="s">
        <v>76</v>
      </c>
      <c r="K350" t="n">
        <v>32.67</v>
      </c>
      <c r="L350" t="s">
        <v>77</v>
      </c>
      <c r="M350" t="s"/>
      <c r="N350" t="s">
        <v>141</v>
      </c>
      <c r="O350" t="s">
        <v>79</v>
      </c>
      <c r="P350" t="s">
        <v>489</v>
      </c>
      <c r="Q350" t="s"/>
      <c r="R350" t="s">
        <v>107</v>
      </c>
      <c r="S350" t="s">
        <v>492</v>
      </c>
      <c r="T350" t="s">
        <v>82</v>
      </c>
      <c r="U350" t="s"/>
      <c r="V350" t="s">
        <v>83</v>
      </c>
      <c r="W350" t="s">
        <v>138</v>
      </c>
      <c r="X350" t="s"/>
      <c r="Y350" t="s">
        <v>85</v>
      </c>
      <c r="Z350">
        <f>HYPERLINK("https://hotelmonitor-cachepage.eclerx.com/savepage/tk_15433827521362383_sr_2058.html","info")</f>
        <v/>
      </c>
      <c r="AA350" t="n">
        <v>60579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95</v>
      </c>
      <c r="AL350" t="s"/>
      <c r="AM350" t="s"/>
      <c r="AN350" t="s"/>
      <c r="AO350" t="s"/>
      <c r="AP350" t="n">
        <v>37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2329573</v>
      </c>
      <c r="AZ350" t="s">
        <v>490</v>
      </c>
      <c r="BA350" t="s"/>
      <c r="BB350" t="n">
        <v>316479</v>
      </c>
      <c r="BC350" t="n">
        <v>23.3143</v>
      </c>
      <c r="BD350" t="n">
        <v>42.6959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488</v>
      </c>
      <c r="F351" t="n">
        <v>2027329</v>
      </c>
      <c r="G351" t="s">
        <v>74</v>
      </c>
      <c r="H351" t="s">
        <v>75</v>
      </c>
      <c r="I351" t="s"/>
      <c r="J351" t="s">
        <v>76</v>
      </c>
      <c r="K351" t="n">
        <v>33</v>
      </c>
      <c r="L351" t="s">
        <v>77</v>
      </c>
      <c r="M351" t="s"/>
      <c r="N351" t="s">
        <v>141</v>
      </c>
      <c r="O351" t="s">
        <v>79</v>
      </c>
      <c r="P351" t="s">
        <v>489</v>
      </c>
      <c r="Q351" t="s"/>
      <c r="R351" t="s">
        <v>107</v>
      </c>
      <c r="S351" t="s">
        <v>378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HYPERLINK("https://hotelmonitor-cachepage.eclerx.com/savepage/tk_15433827521362383_sr_2058.html","info")</f>
        <v/>
      </c>
      <c r="AA351" t="n">
        <v>60579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95</v>
      </c>
      <c r="AL351" t="s"/>
      <c r="AM351" t="s"/>
      <c r="AN351" t="s"/>
      <c r="AO351" t="s"/>
      <c r="AP351" t="n">
        <v>37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2329573</v>
      </c>
      <c r="AZ351" t="s">
        <v>490</v>
      </c>
      <c r="BA351" t="s"/>
      <c r="BB351" t="n">
        <v>316479</v>
      </c>
      <c r="BC351" t="n">
        <v>23.3143</v>
      </c>
      <c r="BD351" t="n">
        <v>42.6959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488</v>
      </c>
      <c r="F352" t="n">
        <v>2027329</v>
      </c>
      <c r="G352" t="s">
        <v>74</v>
      </c>
      <c r="H352" t="s">
        <v>75</v>
      </c>
      <c r="I352" t="s"/>
      <c r="J352" t="s">
        <v>76</v>
      </c>
      <c r="K352" t="n">
        <v>33.67</v>
      </c>
      <c r="L352" t="s">
        <v>77</v>
      </c>
      <c r="M352" t="s"/>
      <c r="N352" t="s">
        <v>141</v>
      </c>
      <c r="O352" t="s">
        <v>79</v>
      </c>
      <c r="P352" t="s">
        <v>489</v>
      </c>
      <c r="Q352" t="s"/>
      <c r="R352" t="s">
        <v>107</v>
      </c>
      <c r="S352" t="s">
        <v>403</v>
      </c>
      <c r="T352" t="s">
        <v>82</v>
      </c>
      <c r="U352" t="s"/>
      <c r="V352" t="s">
        <v>83</v>
      </c>
      <c r="W352" t="s">
        <v>138</v>
      </c>
      <c r="X352" t="s"/>
      <c r="Y352" t="s">
        <v>85</v>
      </c>
      <c r="Z352">
        <f>HYPERLINK("https://hotelmonitor-cachepage.eclerx.com/savepage/tk_15433827521362383_sr_2058.html","info")</f>
        <v/>
      </c>
      <c r="AA352" t="n">
        <v>60579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95</v>
      </c>
      <c r="AL352" t="s"/>
      <c r="AM352" t="s"/>
      <c r="AN352" t="s"/>
      <c r="AO352" t="s"/>
      <c r="AP352" t="n">
        <v>37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2329573</v>
      </c>
      <c r="AZ352" t="s">
        <v>490</v>
      </c>
      <c r="BA352" t="s"/>
      <c r="BB352" t="n">
        <v>316479</v>
      </c>
      <c r="BC352" t="n">
        <v>23.3143</v>
      </c>
      <c r="BD352" t="n">
        <v>42.6959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488</v>
      </c>
      <c r="F353" t="n">
        <v>2027329</v>
      </c>
      <c r="G353" t="s">
        <v>74</v>
      </c>
      <c r="H353" t="s">
        <v>75</v>
      </c>
      <c r="I353" t="s"/>
      <c r="J353" t="s">
        <v>76</v>
      </c>
      <c r="K353" t="n">
        <v>36.67</v>
      </c>
      <c r="L353" t="s">
        <v>77</v>
      </c>
      <c r="M353" t="s"/>
      <c r="N353" t="s">
        <v>141</v>
      </c>
      <c r="O353" t="s">
        <v>79</v>
      </c>
      <c r="P353" t="s">
        <v>489</v>
      </c>
      <c r="Q353" t="s"/>
      <c r="R353" t="s">
        <v>107</v>
      </c>
      <c r="S353" t="s">
        <v>146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HYPERLINK("https://hotelmonitor-cachepage.eclerx.com/savepage/tk_15433827521362383_sr_2058.html","info")</f>
        <v/>
      </c>
      <c r="AA353" t="n">
        <v>60579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95</v>
      </c>
      <c r="AL353" t="s"/>
      <c r="AM353" t="s"/>
      <c r="AN353" t="s"/>
      <c r="AO353" t="s"/>
      <c r="AP353" t="n">
        <v>37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2329573</v>
      </c>
      <c r="AZ353" t="s">
        <v>490</v>
      </c>
      <c r="BA353" t="s"/>
      <c r="BB353" t="n">
        <v>316479</v>
      </c>
      <c r="BC353" t="n">
        <v>23.3143</v>
      </c>
      <c r="BD353" t="n">
        <v>42.6959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488</v>
      </c>
      <c r="F354" t="n">
        <v>2027329</v>
      </c>
      <c r="G354" t="s">
        <v>74</v>
      </c>
      <c r="H354" t="s">
        <v>75</v>
      </c>
      <c r="I354" t="s"/>
      <c r="J354" t="s">
        <v>76</v>
      </c>
      <c r="K354" t="n">
        <v>41.67</v>
      </c>
      <c r="L354" t="s">
        <v>77</v>
      </c>
      <c r="M354" t="s"/>
      <c r="N354" t="s">
        <v>493</v>
      </c>
      <c r="O354" t="s">
        <v>79</v>
      </c>
      <c r="P354" t="s">
        <v>489</v>
      </c>
      <c r="Q354" t="s"/>
      <c r="R354" t="s">
        <v>107</v>
      </c>
      <c r="S354" t="s">
        <v>494</v>
      </c>
      <c r="T354" t="s">
        <v>82</v>
      </c>
      <c r="U354" t="s"/>
      <c r="V354" t="s">
        <v>83</v>
      </c>
      <c r="W354" t="s">
        <v>138</v>
      </c>
      <c r="X354" t="s"/>
      <c r="Y354" t="s">
        <v>85</v>
      </c>
      <c r="Z354">
        <f>HYPERLINK("https://hotelmonitor-cachepage.eclerx.com/savepage/tk_15433827521362383_sr_2058.html","info")</f>
        <v/>
      </c>
      <c r="AA354" t="n">
        <v>60579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95</v>
      </c>
      <c r="AL354" t="s"/>
      <c r="AM354" t="s"/>
      <c r="AN354" t="s"/>
      <c r="AO354" t="s"/>
      <c r="AP354" t="n">
        <v>37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2329573</v>
      </c>
      <c r="AZ354" t="s">
        <v>490</v>
      </c>
      <c r="BA354" t="s"/>
      <c r="BB354" t="n">
        <v>316479</v>
      </c>
      <c r="BC354" t="n">
        <v>23.3143</v>
      </c>
      <c r="BD354" t="n">
        <v>42.6959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488</v>
      </c>
      <c r="F355" t="n">
        <v>2027329</v>
      </c>
      <c r="G355" t="s">
        <v>74</v>
      </c>
      <c r="H355" t="s">
        <v>75</v>
      </c>
      <c r="I355" t="s"/>
      <c r="J355" t="s">
        <v>76</v>
      </c>
      <c r="K355" t="n">
        <v>44.67</v>
      </c>
      <c r="L355" t="s">
        <v>77</v>
      </c>
      <c r="M355" t="s"/>
      <c r="N355" t="s">
        <v>97</v>
      </c>
      <c r="O355" t="s">
        <v>79</v>
      </c>
      <c r="P355" t="s">
        <v>489</v>
      </c>
      <c r="Q355" t="s"/>
      <c r="R355" t="s">
        <v>107</v>
      </c>
      <c r="S355" t="s">
        <v>312</v>
      </c>
      <c r="T355" t="s">
        <v>82</v>
      </c>
      <c r="U355" t="s"/>
      <c r="V355" t="s">
        <v>83</v>
      </c>
      <c r="W355" t="s">
        <v>118</v>
      </c>
      <c r="X355" t="s"/>
      <c r="Y355" t="s">
        <v>85</v>
      </c>
      <c r="Z355">
        <f>HYPERLINK("https://hotelmonitor-cachepage.eclerx.com/savepage/tk_15433827521362383_sr_2058.html","info")</f>
        <v/>
      </c>
      <c r="AA355" t="n">
        <v>60579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95</v>
      </c>
      <c r="AL355" t="s"/>
      <c r="AM355" t="s"/>
      <c r="AN355" t="s"/>
      <c r="AO355" t="s"/>
      <c r="AP355" t="n">
        <v>37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2329573</v>
      </c>
      <c r="AZ355" t="s">
        <v>490</v>
      </c>
      <c r="BA355" t="s"/>
      <c r="BB355" t="n">
        <v>316479</v>
      </c>
      <c r="BC355" t="n">
        <v>23.3143</v>
      </c>
      <c r="BD355" t="n">
        <v>42.6959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488</v>
      </c>
      <c r="F356" t="n">
        <v>2027329</v>
      </c>
      <c r="G356" t="s">
        <v>74</v>
      </c>
      <c r="H356" t="s">
        <v>75</v>
      </c>
      <c r="I356" t="s"/>
      <c r="J356" t="s">
        <v>76</v>
      </c>
      <c r="K356" t="n">
        <v>46.33</v>
      </c>
      <c r="L356" t="s">
        <v>77</v>
      </c>
      <c r="M356" t="s"/>
      <c r="N356" t="s">
        <v>493</v>
      </c>
      <c r="O356" t="s">
        <v>79</v>
      </c>
      <c r="P356" t="s">
        <v>489</v>
      </c>
      <c r="Q356" t="s"/>
      <c r="R356" t="s">
        <v>107</v>
      </c>
      <c r="S356" t="s">
        <v>462</v>
      </c>
      <c r="T356" t="s">
        <v>82</v>
      </c>
      <c r="U356" t="s"/>
      <c r="V356" t="s">
        <v>83</v>
      </c>
      <c r="W356" t="s">
        <v>138</v>
      </c>
      <c r="X356" t="s"/>
      <c r="Y356" t="s">
        <v>85</v>
      </c>
      <c r="Z356">
        <f>HYPERLINK("https://hotelmonitor-cachepage.eclerx.com/savepage/tk_15433827521362383_sr_2058.html","info")</f>
        <v/>
      </c>
      <c r="AA356" t="n">
        <v>60579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95</v>
      </c>
      <c r="AL356" t="s"/>
      <c r="AM356" t="s"/>
      <c r="AN356" t="s"/>
      <c r="AO356" t="s"/>
      <c r="AP356" t="n">
        <v>37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2329573</v>
      </c>
      <c r="AZ356" t="s">
        <v>490</v>
      </c>
      <c r="BA356" t="s"/>
      <c r="BB356" t="n">
        <v>316479</v>
      </c>
      <c r="BC356" t="n">
        <v>23.3143</v>
      </c>
      <c r="BD356" t="n">
        <v>42.6959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488</v>
      </c>
      <c r="F357" t="n">
        <v>2027329</v>
      </c>
      <c r="G357" t="s">
        <v>74</v>
      </c>
      <c r="H357" t="s">
        <v>75</v>
      </c>
      <c r="I357" t="s"/>
      <c r="J357" t="s">
        <v>76</v>
      </c>
      <c r="K357" t="n">
        <v>46.33</v>
      </c>
      <c r="L357" t="s">
        <v>77</v>
      </c>
      <c r="M357" t="s"/>
      <c r="N357" t="s">
        <v>493</v>
      </c>
      <c r="O357" t="s">
        <v>79</v>
      </c>
      <c r="P357" t="s">
        <v>489</v>
      </c>
      <c r="Q357" t="s"/>
      <c r="R357" t="s">
        <v>107</v>
      </c>
      <c r="S357" t="s">
        <v>462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HYPERLINK("https://hotelmonitor-cachepage.eclerx.com/savepage/tk_15433827521362383_sr_2058.html","info")</f>
        <v/>
      </c>
      <c r="AA357" t="n">
        <v>60579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95</v>
      </c>
      <c r="AL357" t="s"/>
      <c r="AM357" t="s"/>
      <c r="AN357" t="s"/>
      <c r="AO357" t="s"/>
      <c r="AP357" t="n">
        <v>37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2329573</v>
      </c>
      <c r="AZ357" t="s">
        <v>490</v>
      </c>
      <c r="BA357" t="s"/>
      <c r="BB357" t="n">
        <v>316479</v>
      </c>
      <c r="BC357" t="n">
        <v>23.3143</v>
      </c>
      <c r="BD357" t="n">
        <v>42.6959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488</v>
      </c>
      <c r="F358" t="n">
        <v>2027329</v>
      </c>
      <c r="G358" t="s">
        <v>74</v>
      </c>
      <c r="H358" t="s">
        <v>75</v>
      </c>
      <c r="I358" t="s"/>
      <c r="J358" t="s">
        <v>76</v>
      </c>
      <c r="K358" t="n">
        <v>49.33</v>
      </c>
      <c r="L358" t="s">
        <v>77</v>
      </c>
      <c r="M358" t="s"/>
      <c r="N358" t="s">
        <v>141</v>
      </c>
      <c r="O358" t="s">
        <v>79</v>
      </c>
      <c r="P358" t="s">
        <v>489</v>
      </c>
      <c r="Q358" t="s"/>
      <c r="R358" t="s">
        <v>107</v>
      </c>
      <c r="S358" t="s">
        <v>223</v>
      </c>
      <c r="T358" t="s">
        <v>82</v>
      </c>
      <c r="U358" t="s"/>
      <c r="V358" t="s">
        <v>83</v>
      </c>
      <c r="W358" t="s">
        <v>118</v>
      </c>
      <c r="X358" t="s"/>
      <c r="Y358" t="s">
        <v>85</v>
      </c>
      <c r="Z358">
        <f>HYPERLINK("https://hotelmonitor-cachepage.eclerx.com/savepage/tk_15433827521362383_sr_2058.html","info")</f>
        <v/>
      </c>
      <c r="AA358" t="n">
        <v>60579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95</v>
      </c>
      <c r="AL358" t="s"/>
      <c r="AM358" t="s"/>
      <c r="AN358" t="s"/>
      <c r="AO358" t="s"/>
      <c r="AP358" t="n">
        <v>37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2329573</v>
      </c>
      <c r="AZ358" t="s">
        <v>490</v>
      </c>
      <c r="BA358" t="s"/>
      <c r="BB358" t="n">
        <v>316479</v>
      </c>
      <c r="BC358" t="n">
        <v>23.3143</v>
      </c>
      <c r="BD358" t="n">
        <v>42.6959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488</v>
      </c>
      <c r="F359" t="n">
        <v>2027329</v>
      </c>
      <c r="G359" t="s">
        <v>74</v>
      </c>
      <c r="H359" t="s">
        <v>75</v>
      </c>
      <c r="I359" t="s"/>
      <c r="J359" t="s">
        <v>76</v>
      </c>
      <c r="K359" t="n">
        <v>51.67</v>
      </c>
      <c r="L359" t="s">
        <v>77</v>
      </c>
      <c r="M359" t="s"/>
      <c r="N359" t="s">
        <v>493</v>
      </c>
      <c r="O359" t="s">
        <v>79</v>
      </c>
      <c r="P359" t="s">
        <v>489</v>
      </c>
      <c r="Q359" t="s"/>
      <c r="R359" t="s">
        <v>107</v>
      </c>
      <c r="S359" t="s">
        <v>289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HYPERLINK("https://hotelmonitor-cachepage.eclerx.com/savepage/tk_15433827521362383_sr_2058.html","info")</f>
        <v/>
      </c>
      <c r="AA359" t="n">
        <v>60579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95</v>
      </c>
      <c r="AL359" t="s"/>
      <c r="AM359" t="s"/>
      <c r="AN359" t="s"/>
      <c r="AO359" t="s"/>
      <c r="AP359" t="n">
        <v>37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2329573</v>
      </c>
      <c r="AZ359" t="s">
        <v>490</v>
      </c>
      <c r="BA359" t="s"/>
      <c r="BB359" t="n">
        <v>316479</v>
      </c>
      <c r="BC359" t="n">
        <v>23.3143</v>
      </c>
      <c r="BD359" t="n">
        <v>42.6959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488</v>
      </c>
      <c r="F360" t="n">
        <v>2027329</v>
      </c>
      <c r="G360" t="s">
        <v>74</v>
      </c>
      <c r="H360" t="s">
        <v>75</v>
      </c>
      <c r="I360" t="s"/>
      <c r="J360" t="s">
        <v>76</v>
      </c>
      <c r="K360" t="n">
        <v>62</v>
      </c>
      <c r="L360" t="s">
        <v>77</v>
      </c>
      <c r="M360" t="s"/>
      <c r="N360" t="s">
        <v>97</v>
      </c>
      <c r="O360" t="s">
        <v>79</v>
      </c>
      <c r="P360" t="s">
        <v>489</v>
      </c>
      <c r="Q360" t="s"/>
      <c r="R360" t="s">
        <v>107</v>
      </c>
      <c r="S360" t="s">
        <v>135</v>
      </c>
      <c r="T360" t="s">
        <v>82</v>
      </c>
      <c r="U360" t="s"/>
      <c r="V360" t="s">
        <v>83</v>
      </c>
      <c r="W360" t="s">
        <v>124</v>
      </c>
      <c r="X360" t="s"/>
      <c r="Y360" t="s">
        <v>85</v>
      </c>
      <c r="Z360">
        <f>HYPERLINK("https://hotelmonitor-cachepage.eclerx.com/savepage/tk_15433827521362383_sr_2058.html","info")</f>
        <v/>
      </c>
      <c r="AA360" t="n">
        <v>60579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95</v>
      </c>
      <c r="AL360" t="s"/>
      <c r="AM360" t="s"/>
      <c r="AN360" t="s"/>
      <c r="AO360" t="s"/>
      <c r="AP360" t="n">
        <v>37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2329573</v>
      </c>
      <c r="AZ360" t="s">
        <v>490</v>
      </c>
      <c r="BA360" t="s"/>
      <c r="BB360" t="n">
        <v>316479</v>
      </c>
      <c r="BC360" t="n">
        <v>23.3143</v>
      </c>
      <c r="BD360" t="n">
        <v>42.6959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488</v>
      </c>
      <c r="F361" t="n">
        <v>2027329</v>
      </c>
      <c r="G361" t="s">
        <v>74</v>
      </c>
      <c r="H361" t="s">
        <v>75</v>
      </c>
      <c r="I361" t="s"/>
      <c r="J361" t="s">
        <v>76</v>
      </c>
      <c r="K361" t="n">
        <v>68.33</v>
      </c>
      <c r="L361" t="s">
        <v>77</v>
      </c>
      <c r="M361" t="s"/>
      <c r="N361" t="s">
        <v>141</v>
      </c>
      <c r="O361" t="s">
        <v>79</v>
      </c>
      <c r="P361" t="s">
        <v>489</v>
      </c>
      <c r="Q361" t="s"/>
      <c r="R361" t="s">
        <v>107</v>
      </c>
      <c r="S361" t="s">
        <v>495</v>
      </c>
      <c r="T361" t="s">
        <v>82</v>
      </c>
      <c r="U361" t="s"/>
      <c r="V361" t="s">
        <v>83</v>
      </c>
      <c r="W361" t="s">
        <v>124</v>
      </c>
      <c r="X361" t="s"/>
      <c r="Y361" t="s">
        <v>85</v>
      </c>
      <c r="Z361">
        <f>HYPERLINK("https://hotelmonitor-cachepage.eclerx.com/savepage/tk_15433827521362383_sr_2058.html","info")</f>
        <v/>
      </c>
      <c r="AA361" t="n">
        <v>60579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95</v>
      </c>
      <c r="AL361" t="s"/>
      <c r="AM361" t="s"/>
      <c r="AN361" t="s"/>
      <c r="AO361" t="s"/>
      <c r="AP361" t="n">
        <v>37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2329573</v>
      </c>
      <c r="AZ361" t="s">
        <v>490</v>
      </c>
      <c r="BA361" t="s"/>
      <c r="BB361" t="n">
        <v>316479</v>
      </c>
      <c r="BC361" t="n">
        <v>23.3143</v>
      </c>
      <c r="BD361" t="n">
        <v>42.6959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488</v>
      </c>
      <c r="F362" t="n">
        <v>2027329</v>
      </c>
      <c r="G362" t="s">
        <v>74</v>
      </c>
      <c r="H362" t="s">
        <v>75</v>
      </c>
      <c r="I362" t="s"/>
      <c r="J362" t="s">
        <v>76</v>
      </c>
      <c r="K362" t="n">
        <v>71.67</v>
      </c>
      <c r="L362" t="s">
        <v>77</v>
      </c>
      <c r="M362" t="s"/>
      <c r="N362" t="s">
        <v>493</v>
      </c>
      <c r="O362" t="s">
        <v>79</v>
      </c>
      <c r="P362" t="s">
        <v>489</v>
      </c>
      <c r="Q362" t="s"/>
      <c r="R362" t="s">
        <v>107</v>
      </c>
      <c r="S362" t="s">
        <v>174</v>
      </c>
      <c r="T362" t="s">
        <v>82</v>
      </c>
      <c r="U362" t="s"/>
      <c r="V362" t="s">
        <v>83</v>
      </c>
      <c r="W362" t="s">
        <v>118</v>
      </c>
      <c r="X362" t="s"/>
      <c r="Y362" t="s">
        <v>85</v>
      </c>
      <c r="Z362">
        <f>HYPERLINK("https://hotelmonitor-cachepage.eclerx.com/savepage/tk_15433827521362383_sr_2058.html","info")</f>
        <v/>
      </c>
      <c r="AA362" t="n">
        <v>60579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95</v>
      </c>
      <c r="AL362" t="s"/>
      <c r="AM362" t="s"/>
      <c r="AN362" t="s"/>
      <c r="AO362" t="s"/>
      <c r="AP362" t="n">
        <v>37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2329573</v>
      </c>
      <c r="AZ362" t="s">
        <v>490</v>
      </c>
      <c r="BA362" t="s"/>
      <c r="BB362" t="n">
        <v>316479</v>
      </c>
      <c r="BC362" t="n">
        <v>23.3143</v>
      </c>
      <c r="BD362" t="n">
        <v>42.6959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496</v>
      </c>
      <c r="F363" t="n">
        <v>2027355</v>
      </c>
      <c r="G363" t="s">
        <v>74</v>
      </c>
      <c r="H363" t="s">
        <v>75</v>
      </c>
      <c r="I363" t="s"/>
      <c r="J363" t="s">
        <v>76</v>
      </c>
      <c r="K363" t="n">
        <v>35.33</v>
      </c>
      <c r="L363" t="s">
        <v>77</v>
      </c>
      <c r="M363" t="s"/>
      <c r="N363" t="s">
        <v>226</v>
      </c>
      <c r="O363" t="s">
        <v>79</v>
      </c>
      <c r="P363" t="s">
        <v>496</v>
      </c>
      <c r="Q363" t="s"/>
      <c r="R363" t="s">
        <v>107</v>
      </c>
      <c r="S363" t="s">
        <v>111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HYPERLINK("https://hotelmonitor-cachepage.eclerx.com/savepage/tk_1543382643123877_sr_2058.html","info")</f>
        <v/>
      </c>
      <c r="AA363" t="n">
        <v>175188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95</v>
      </c>
      <c r="AL363" t="s"/>
      <c r="AM363" t="s"/>
      <c r="AN363" t="s"/>
      <c r="AO363" t="s"/>
      <c r="AP363" t="n">
        <v>15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2329340</v>
      </c>
      <c r="AZ363" t="s">
        <v>497</v>
      </c>
      <c r="BA363" t="s"/>
      <c r="BB363" t="n">
        <v>3090889</v>
      </c>
      <c r="BC363" t="n">
        <v>23.3159</v>
      </c>
      <c r="BD363" t="n">
        <v>42.6997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496</v>
      </c>
      <c r="F364" t="n">
        <v>2027355</v>
      </c>
      <c r="G364" t="s">
        <v>74</v>
      </c>
      <c r="H364" t="s">
        <v>75</v>
      </c>
      <c r="I364" t="s"/>
      <c r="J364" t="s">
        <v>76</v>
      </c>
      <c r="K364" t="n">
        <v>38.33</v>
      </c>
      <c r="L364" t="s">
        <v>77</v>
      </c>
      <c r="M364" t="s"/>
      <c r="N364" t="s">
        <v>97</v>
      </c>
      <c r="O364" t="s">
        <v>79</v>
      </c>
      <c r="P364" t="s">
        <v>496</v>
      </c>
      <c r="Q364" t="s"/>
      <c r="R364" t="s">
        <v>107</v>
      </c>
      <c r="S364" t="s">
        <v>115</v>
      </c>
      <c r="T364" t="s">
        <v>82</v>
      </c>
      <c r="U364" t="s"/>
      <c r="V364" t="s">
        <v>83</v>
      </c>
      <c r="W364" t="s">
        <v>138</v>
      </c>
      <c r="X364" t="s"/>
      <c r="Y364" t="s">
        <v>85</v>
      </c>
      <c r="Z364">
        <f>HYPERLINK("https://hotelmonitor-cachepage.eclerx.com/savepage/tk_1543382643123877_sr_2058.html","info")</f>
        <v/>
      </c>
      <c r="AA364" t="n">
        <v>175188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95</v>
      </c>
      <c r="AL364" t="s"/>
      <c r="AM364" t="s"/>
      <c r="AN364" t="s"/>
      <c r="AO364" t="s"/>
      <c r="AP364" t="n">
        <v>15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2329340</v>
      </c>
      <c r="AZ364" t="s">
        <v>497</v>
      </c>
      <c r="BA364" t="s"/>
      <c r="BB364" t="n">
        <v>3090889</v>
      </c>
      <c r="BC364" t="n">
        <v>23.3159</v>
      </c>
      <c r="BD364" t="n">
        <v>42.6997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496</v>
      </c>
      <c r="F365" t="n">
        <v>2027355</v>
      </c>
      <c r="G365" t="s">
        <v>74</v>
      </c>
      <c r="H365" t="s">
        <v>75</v>
      </c>
      <c r="I365" t="s"/>
      <c r="J365" t="s">
        <v>76</v>
      </c>
      <c r="K365" t="n">
        <v>40</v>
      </c>
      <c r="L365" t="s">
        <v>77</v>
      </c>
      <c r="M365" t="s"/>
      <c r="N365" t="s">
        <v>226</v>
      </c>
      <c r="O365" t="s">
        <v>79</v>
      </c>
      <c r="P365" t="s">
        <v>496</v>
      </c>
      <c r="Q365" t="s"/>
      <c r="R365" t="s">
        <v>107</v>
      </c>
      <c r="S365" t="s">
        <v>268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HYPERLINK("https://hotelmonitor-cachepage.eclerx.com/savepage/tk_1543382643123877_sr_2058.html","info")</f>
        <v/>
      </c>
      <c r="AA365" t="n">
        <v>175188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95</v>
      </c>
      <c r="AL365" t="s"/>
      <c r="AM365" t="s"/>
      <c r="AN365" t="s"/>
      <c r="AO365" t="s"/>
      <c r="AP365" t="n">
        <v>15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2329340</v>
      </c>
      <c r="AZ365" t="s">
        <v>497</v>
      </c>
      <c r="BA365" t="s"/>
      <c r="BB365" t="n">
        <v>3090889</v>
      </c>
      <c r="BC365" t="n">
        <v>23.3159</v>
      </c>
      <c r="BD365" t="n">
        <v>42.6997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496</v>
      </c>
      <c r="F366" t="n">
        <v>2027355</v>
      </c>
      <c r="G366" t="s">
        <v>74</v>
      </c>
      <c r="H366" t="s">
        <v>75</v>
      </c>
      <c r="I366" t="s"/>
      <c r="J366" t="s">
        <v>76</v>
      </c>
      <c r="K366" t="n">
        <v>40</v>
      </c>
      <c r="L366" t="s">
        <v>77</v>
      </c>
      <c r="M366" t="s"/>
      <c r="N366" t="s">
        <v>226</v>
      </c>
      <c r="O366" t="s">
        <v>79</v>
      </c>
      <c r="P366" t="s">
        <v>496</v>
      </c>
      <c r="Q366" t="s"/>
      <c r="R366" t="s">
        <v>107</v>
      </c>
      <c r="S366" t="s">
        <v>268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HYPERLINK("https://hotelmonitor-cachepage.eclerx.com/savepage/tk_1543382643123877_sr_2058.html","info")</f>
        <v/>
      </c>
      <c r="AA366" t="n">
        <v>175188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95</v>
      </c>
      <c r="AL366" t="s"/>
      <c r="AM366" t="s"/>
      <c r="AN366" t="s"/>
      <c r="AO366" t="s"/>
      <c r="AP366" t="n">
        <v>15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2329340</v>
      </c>
      <c r="AZ366" t="s">
        <v>497</v>
      </c>
      <c r="BA366" t="s"/>
      <c r="BB366" t="n">
        <v>3090889</v>
      </c>
      <c r="BC366" t="n">
        <v>23.3159</v>
      </c>
      <c r="BD366" t="n">
        <v>42.6997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496</v>
      </c>
      <c r="F367" t="n">
        <v>2027355</v>
      </c>
      <c r="G367" t="s">
        <v>74</v>
      </c>
      <c r="H367" t="s">
        <v>75</v>
      </c>
      <c r="I367" t="s"/>
      <c r="J367" t="s">
        <v>76</v>
      </c>
      <c r="K367" t="n">
        <v>40</v>
      </c>
      <c r="L367" t="s">
        <v>77</v>
      </c>
      <c r="M367" t="s"/>
      <c r="N367" t="s">
        <v>498</v>
      </c>
      <c r="O367" t="s">
        <v>79</v>
      </c>
      <c r="P367" t="s">
        <v>496</v>
      </c>
      <c r="Q367" t="s"/>
      <c r="R367" t="s">
        <v>107</v>
      </c>
      <c r="S367" t="s">
        <v>268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HYPERLINK("https://hotelmonitor-cachepage.eclerx.com/savepage/tk_1543382643123877_sr_2058.html","info")</f>
        <v/>
      </c>
      <c r="AA367" t="n">
        <v>175188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95</v>
      </c>
      <c r="AL367" t="s"/>
      <c r="AM367" t="s"/>
      <c r="AN367" t="s"/>
      <c r="AO367" t="s"/>
      <c r="AP367" t="n">
        <v>15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2329340</v>
      </c>
      <c r="AZ367" t="s">
        <v>497</v>
      </c>
      <c r="BA367" t="s"/>
      <c r="BB367" t="n">
        <v>3090889</v>
      </c>
      <c r="BC367" t="n">
        <v>23.3159</v>
      </c>
      <c r="BD367" t="n">
        <v>42.6997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496</v>
      </c>
      <c r="F368" t="n">
        <v>2027355</v>
      </c>
      <c r="G368" t="s">
        <v>74</v>
      </c>
      <c r="H368" t="s">
        <v>75</v>
      </c>
      <c r="I368" t="s"/>
      <c r="J368" t="s">
        <v>76</v>
      </c>
      <c r="K368" t="n">
        <v>40.33</v>
      </c>
      <c r="L368" t="s">
        <v>77</v>
      </c>
      <c r="M368" t="s"/>
      <c r="N368" t="s">
        <v>499</v>
      </c>
      <c r="O368" t="s">
        <v>79</v>
      </c>
      <c r="P368" t="s">
        <v>496</v>
      </c>
      <c r="Q368" t="s"/>
      <c r="R368" t="s">
        <v>107</v>
      </c>
      <c r="S368" t="s">
        <v>398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HYPERLINK("https://hotelmonitor-cachepage.eclerx.com/savepage/tk_1543382643123877_sr_2058.html","info")</f>
        <v/>
      </c>
      <c r="AA368" t="n">
        <v>175188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95</v>
      </c>
      <c r="AL368" t="s"/>
      <c r="AM368" t="s"/>
      <c r="AN368" t="s"/>
      <c r="AO368" t="s"/>
      <c r="AP368" t="n">
        <v>15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2329340</v>
      </c>
      <c r="AZ368" t="s">
        <v>497</v>
      </c>
      <c r="BA368" t="s"/>
      <c r="BB368" t="n">
        <v>3090889</v>
      </c>
      <c r="BC368" t="n">
        <v>23.3159</v>
      </c>
      <c r="BD368" t="n">
        <v>42.6997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496</v>
      </c>
      <c r="F369" t="n">
        <v>2027355</v>
      </c>
      <c r="G369" t="s">
        <v>74</v>
      </c>
      <c r="H369" t="s">
        <v>75</v>
      </c>
      <c r="I369" t="s"/>
      <c r="J369" t="s">
        <v>76</v>
      </c>
      <c r="K369" t="n">
        <v>40.67</v>
      </c>
      <c r="L369" t="s">
        <v>77</v>
      </c>
      <c r="M369" t="s"/>
      <c r="N369" t="s">
        <v>500</v>
      </c>
      <c r="O369" t="s">
        <v>79</v>
      </c>
      <c r="P369" t="s">
        <v>496</v>
      </c>
      <c r="Q369" t="s"/>
      <c r="R369" t="s">
        <v>107</v>
      </c>
      <c r="S369" t="s">
        <v>430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HYPERLINK("https://hotelmonitor-cachepage.eclerx.com/savepage/tk_1543382643123877_sr_2058.html","info")</f>
        <v/>
      </c>
      <c r="AA369" t="n">
        <v>175188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95</v>
      </c>
      <c r="AL369" t="s"/>
      <c r="AM369" t="s"/>
      <c r="AN369" t="s"/>
      <c r="AO369" t="s"/>
      <c r="AP369" t="n">
        <v>15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2329340</v>
      </c>
      <c r="AZ369" t="s">
        <v>497</v>
      </c>
      <c r="BA369" t="s"/>
      <c r="BB369" t="n">
        <v>3090889</v>
      </c>
      <c r="BC369" t="n">
        <v>23.3159</v>
      </c>
      <c r="BD369" t="n">
        <v>42.6997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496</v>
      </c>
      <c r="F370" t="n">
        <v>2027355</v>
      </c>
      <c r="G370" t="s">
        <v>74</v>
      </c>
      <c r="H370" t="s">
        <v>75</v>
      </c>
      <c r="I370" t="s"/>
      <c r="J370" t="s">
        <v>76</v>
      </c>
      <c r="K370" t="n">
        <v>40.67</v>
      </c>
      <c r="L370" t="s">
        <v>77</v>
      </c>
      <c r="M370" t="s"/>
      <c r="N370" t="s">
        <v>501</v>
      </c>
      <c r="O370" t="s">
        <v>79</v>
      </c>
      <c r="P370" t="s">
        <v>496</v>
      </c>
      <c r="Q370" t="s"/>
      <c r="R370" t="s">
        <v>107</v>
      </c>
      <c r="S370" t="s">
        <v>430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HYPERLINK("https://hotelmonitor-cachepage.eclerx.com/savepage/tk_1543382643123877_sr_2058.html","info")</f>
        <v/>
      </c>
      <c r="AA370" t="n">
        <v>175188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95</v>
      </c>
      <c r="AL370" t="s"/>
      <c r="AM370" t="s"/>
      <c r="AN370" t="s"/>
      <c r="AO370" t="s"/>
      <c r="AP370" t="n">
        <v>15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2329340</v>
      </c>
      <c r="AZ370" t="s">
        <v>497</v>
      </c>
      <c r="BA370" t="s"/>
      <c r="BB370" t="n">
        <v>3090889</v>
      </c>
      <c r="BC370" t="n">
        <v>23.3159</v>
      </c>
      <c r="BD370" t="n">
        <v>42.6997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496</v>
      </c>
      <c r="F371" t="n">
        <v>2027355</v>
      </c>
      <c r="G371" t="s">
        <v>74</v>
      </c>
      <c r="H371" t="s">
        <v>75</v>
      </c>
      <c r="I371" t="s"/>
      <c r="J371" t="s">
        <v>76</v>
      </c>
      <c r="K371" t="n">
        <v>41.67</v>
      </c>
      <c r="L371" t="s">
        <v>77</v>
      </c>
      <c r="M371" t="s"/>
      <c r="N371" t="s">
        <v>502</v>
      </c>
      <c r="O371" t="s">
        <v>79</v>
      </c>
      <c r="P371" t="s">
        <v>496</v>
      </c>
      <c r="Q371" t="s"/>
      <c r="R371" t="s">
        <v>107</v>
      </c>
      <c r="S371" t="s">
        <v>494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HYPERLINK("https://hotelmonitor-cachepage.eclerx.com/savepage/tk_1543382643123877_sr_2058.html","info")</f>
        <v/>
      </c>
      <c r="AA371" t="n">
        <v>175188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95</v>
      </c>
      <c r="AL371" t="s"/>
      <c r="AM371" t="s"/>
      <c r="AN371" t="s"/>
      <c r="AO371" t="s"/>
      <c r="AP371" t="n">
        <v>15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2329340</v>
      </c>
      <c r="AZ371" t="s">
        <v>497</v>
      </c>
      <c r="BA371" t="s"/>
      <c r="BB371" t="n">
        <v>3090889</v>
      </c>
      <c r="BC371" t="n">
        <v>23.3159</v>
      </c>
      <c r="BD371" t="n">
        <v>42.6997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496</v>
      </c>
      <c r="F372" t="n">
        <v>2027355</v>
      </c>
      <c r="G372" t="s">
        <v>74</v>
      </c>
      <c r="H372" t="s">
        <v>75</v>
      </c>
      <c r="I372" t="s"/>
      <c r="J372" t="s">
        <v>76</v>
      </c>
      <c r="K372" t="n">
        <v>42.67</v>
      </c>
      <c r="L372" t="s">
        <v>77</v>
      </c>
      <c r="M372" t="s"/>
      <c r="N372" t="s">
        <v>502</v>
      </c>
      <c r="O372" t="s">
        <v>79</v>
      </c>
      <c r="P372" t="s">
        <v>496</v>
      </c>
      <c r="Q372" t="s"/>
      <c r="R372" t="s">
        <v>107</v>
      </c>
      <c r="S372" t="s">
        <v>119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HYPERLINK("https://hotelmonitor-cachepage.eclerx.com/savepage/tk_1543382643123877_sr_2058.html","info")</f>
        <v/>
      </c>
      <c r="AA372" t="n">
        <v>175188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95</v>
      </c>
      <c r="AL372" t="s"/>
      <c r="AM372" t="s"/>
      <c r="AN372" t="s"/>
      <c r="AO372" t="s"/>
      <c r="AP372" t="n">
        <v>15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2329340</v>
      </c>
      <c r="AZ372" t="s">
        <v>497</v>
      </c>
      <c r="BA372" t="s"/>
      <c r="BB372" t="n">
        <v>3090889</v>
      </c>
      <c r="BC372" t="n">
        <v>23.3159</v>
      </c>
      <c r="BD372" t="n">
        <v>42.6997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496</v>
      </c>
      <c r="F373" t="n">
        <v>2027355</v>
      </c>
      <c r="G373" t="s">
        <v>74</v>
      </c>
      <c r="H373" t="s">
        <v>75</v>
      </c>
      <c r="I373" t="s"/>
      <c r="J373" t="s">
        <v>76</v>
      </c>
      <c r="K373" t="n">
        <v>45.33</v>
      </c>
      <c r="L373" t="s">
        <v>77</v>
      </c>
      <c r="M373" t="s"/>
      <c r="N373" t="s">
        <v>503</v>
      </c>
      <c r="O373" t="s">
        <v>79</v>
      </c>
      <c r="P373" t="s">
        <v>496</v>
      </c>
      <c r="Q373" t="s"/>
      <c r="R373" t="s">
        <v>107</v>
      </c>
      <c r="S373" t="s">
        <v>120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HYPERLINK("https://hotelmonitor-cachepage.eclerx.com/savepage/tk_1543382643123877_sr_2058.html","info")</f>
        <v/>
      </c>
      <c r="AA373" t="n">
        <v>175188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95</v>
      </c>
      <c r="AL373" t="s"/>
      <c r="AM373" t="s"/>
      <c r="AN373" t="s"/>
      <c r="AO373" t="s"/>
      <c r="AP373" t="n">
        <v>15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2329340</v>
      </c>
      <c r="AZ373" t="s">
        <v>497</v>
      </c>
      <c r="BA373" t="s"/>
      <c r="BB373" t="n">
        <v>3090889</v>
      </c>
      <c r="BC373" t="n">
        <v>23.3159</v>
      </c>
      <c r="BD373" t="n">
        <v>42.6997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496</v>
      </c>
      <c r="F374" t="n">
        <v>2027355</v>
      </c>
      <c r="G374" t="s">
        <v>74</v>
      </c>
      <c r="H374" t="s">
        <v>75</v>
      </c>
      <c r="I374" t="s"/>
      <c r="J374" t="s">
        <v>76</v>
      </c>
      <c r="K374" t="n">
        <v>45.67</v>
      </c>
      <c r="L374" t="s">
        <v>77</v>
      </c>
      <c r="M374" t="s"/>
      <c r="N374" t="s">
        <v>504</v>
      </c>
      <c r="O374" t="s">
        <v>79</v>
      </c>
      <c r="P374" t="s">
        <v>496</v>
      </c>
      <c r="Q374" t="s"/>
      <c r="R374" t="s">
        <v>107</v>
      </c>
      <c r="S374" t="s">
        <v>161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HYPERLINK("https://hotelmonitor-cachepage.eclerx.com/savepage/tk_1543382643123877_sr_2058.html","info")</f>
        <v/>
      </c>
      <c r="AA374" t="n">
        <v>175188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95</v>
      </c>
      <c r="AL374" t="s"/>
      <c r="AM374" t="s"/>
      <c r="AN374" t="s"/>
      <c r="AO374" t="s"/>
      <c r="AP374" t="n">
        <v>15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2329340</v>
      </c>
      <c r="AZ374" t="s">
        <v>497</v>
      </c>
      <c r="BA374" t="s"/>
      <c r="BB374" t="n">
        <v>3090889</v>
      </c>
      <c r="BC374" t="n">
        <v>23.3159</v>
      </c>
      <c r="BD374" t="n">
        <v>42.6997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496</v>
      </c>
      <c r="F375" t="n">
        <v>2027355</v>
      </c>
      <c r="G375" t="s">
        <v>74</v>
      </c>
      <c r="H375" t="s">
        <v>75</v>
      </c>
      <c r="I375" t="s"/>
      <c r="J375" t="s">
        <v>76</v>
      </c>
      <c r="K375" t="n">
        <v>46.67</v>
      </c>
      <c r="L375" t="s">
        <v>77</v>
      </c>
      <c r="M375" t="s"/>
      <c r="N375" t="s">
        <v>505</v>
      </c>
      <c r="O375" t="s">
        <v>79</v>
      </c>
      <c r="P375" t="s">
        <v>496</v>
      </c>
      <c r="Q375" t="s"/>
      <c r="R375" t="s">
        <v>107</v>
      </c>
      <c r="S375" t="s">
        <v>382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HYPERLINK("https://hotelmonitor-cachepage.eclerx.com/savepage/tk_1543382643123877_sr_2058.html","info")</f>
        <v/>
      </c>
      <c r="AA375" t="n">
        <v>175188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95</v>
      </c>
      <c r="AL375" t="s"/>
      <c r="AM375" t="s"/>
      <c r="AN375" t="s"/>
      <c r="AO375" t="s"/>
      <c r="AP375" t="n">
        <v>15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2329340</v>
      </c>
      <c r="AZ375" t="s">
        <v>497</v>
      </c>
      <c r="BA375" t="s"/>
      <c r="BB375" t="n">
        <v>3090889</v>
      </c>
      <c r="BC375" t="n">
        <v>23.3159</v>
      </c>
      <c r="BD375" t="n">
        <v>42.6997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496</v>
      </c>
      <c r="F376" t="n">
        <v>2027355</v>
      </c>
      <c r="G376" t="s">
        <v>74</v>
      </c>
      <c r="H376" t="s">
        <v>75</v>
      </c>
      <c r="I376" t="s"/>
      <c r="J376" t="s">
        <v>76</v>
      </c>
      <c r="K376" t="n">
        <v>47.33</v>
      </c>
      <c r="L376" t="s">
        <v>77</v>
      </c>
      <c r="M376" t="s"/>
      <c r="N376" t="s">
        <v>499</v>
      </c>
      <c r="O376" t="s">
        <v>79</v>
      </c>
      <c r="P376" t="s">
        <v>496</v>
      </c>
      <c r="Q376" t="s"/>
      <c r="R376" t="s">
        <v>107</v>
      </c>
      <c r="S376" t="s">
        <v>121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HYPERLINK("https://hotelmonitor-cachepage.eclerx.com/savepage/tk_1543382643123877_sr_2058.html","info")</f>
        <v/>
      </c>
      <c r="AA376" t="n">
        <v>175188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95</v>
      </c>
      <c r="AL376" t="s"/>
      <c r="AM376" t="s"/>
      <c r="AN376" t="s"/>
      <c r="AO376" t="s"/>
      <c r="AP376" t="n">
        <v>15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2329340</v>
      </c>
      <c r="AZ376" t="s">
        <v>497</v>
      </c>
      <c r="BA376" t="s"/>
      <c r="BB376" t="n">
        <v>3090889</v>
      </c>
      <c r="BC376" t="n">
        <v>23.3159</v>
      </c>
      <c r="BD376" t="n">
        <v>42.6997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496</v>
      </c>
      <c r="F377" t="n">
        <v>2027355</v>
      </c>
      <c r="G377" t="s">
        <v>74</v>
      </c>
      <c r="H377" t="s">
        <v>75</v>
      </c>
      <c r="I377" t="s"/>
      <c r="J377" t="s">
        <v>76</v>
      </c>
      <c r="K377" t="n">
        <v>47.67</v>
      </c>
      <c r="L377" t="s">
        <v>77</v>
      </c>
      <c r="M377" t="s"/>
      <c r="N377" t="s">
        <v>100</v>
      </c>
      <c r="O377" t="s">
        <v>79</v>
      </c>
      <c r="P377" t="s">
        <v>496</v>
      </c>
      <c r="Q377" t="s"/>
      <c r="R377" t="s">
        <v>107</v>
      </c>
      <c r="S377" t="s">
        <v>506</v>
      </c>
      <c r="T377" t="s">
        <v>82</v>
      </c>
      <c r="U377" t="s"/>
      <c r="V377" t="s">
        <v>83</v>
      </c>
      <c r="W377" t="s">
        <v>138</v>
      </c>
      <c r="X377" t="s"/>
      <c r="Y377" t="s">
        <v>85</v>
      </c>
      <c r="Z377">
        <f>HYPERLINK("https://hotelmonitor-cachepage.eclerx.com/savepage/tk_1543382643123877_sr_2058.html","info")</f>
        <v/>
      </c>
      <c r="AA377" t="n">
        <v>175188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95</v>
      </c>
      <c r="AL377" t="s"/>
      <c r="AM377" t="s"/>
      <c r="AN377" t="s"/>
      <c r="AO377" t="s"/>
      <c r="AP377" t="n">
        <v>15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2329340</v>
      </c>
      <c r="AZ377" t="s">
        <v>497</v>
      </c>
      <c r="BA377" t="s"/>
      <c r="BB377" t="n">
        <v>3090889</v>
      </c>
      <c r="BC377" t="n">
        <v>23.3159</v>
      </c>
      <c r="BD377" t="n">
        <v>42.6997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496</v>
      </c>
      <c r="F378" t="n">
        <v>2027355</v>
      </c>
      <c r="G378" t="s">
        <v>74</v>
      </c>
      <c r="H378" t="s">
        <v>75</v>
      </c>
      <c r="I378" t="s"/>
      <c r="J378" t="s">
        <v>76</v>
      </c>
      <c r="K378" t="n">
        <v>47.67</v>
      </c>
      <c r="L378" t="s">
        <v>77</v>
      </c>
      <c r="M378" t="s"/>
      <c r="N378" t="s">
        <v>100</v>
      </c>
      <c r="O378" t="s">
        <v>79</v>
      </c>
      <c r="P378" t="s">
        <v>496</v>
      </c>
      <c r="Q378" t="s"/>
      <c r="R378" t="s">
        <v>107</v>
      </c>
      <c r="S378" t="s">
        <v>506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HYPERLINK("https://hotelmonitor-cachepage.eclerx.com/savepage/tk_1543382643123877_sr_2058.html","info")</f>
        <v/>
      </c>
      <c r="AA378" t="n">
        <v>175188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95</v>
      </c>
      <c r="AL378" t="s"/>
      <c r="AM378" t="s"/>
      <c r="AN378" t="s"/>
      <c r="AO378" t="s"/>
      <c r="AP378" t="n">
        <v>15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2329340</v>
      </c>
      <c r="AZ378" t="s">
        <v>497</v>
      </c>
      <c r="BA378" t="s"/>
      <c r="BB378" t="n">
        <v>3090889</v>
      </c>
      <c r="BC378" t="n">
        <v>23.3159</v>
      </c>
      <c r="BD378" t="n">
        <v>42.6997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496</v>
      </c>
      <c r="F379" t="n">
        <v>2027355</v>
      </c>
      <c r="G379" t="s">
        <v>74</v>
      </c>
      <c r="H379" t="s">
        <v>75</v>
      </c>
      <c r="I379" t="s"/>
      <c r="J379" t="s">
        <v>76</v>
      </c>
      <c r="K379" t="n">
        <v>50.33</v>
      </c>
      <c r="L379" t="s">
        <v>77</v>
      </c>
      <c r="M379" t="s"/>
      <c r="N379" t="s">
        <v>507</v>
      </c>
      <c r="O379" t="s">
        <v>79</v>
      </c>
      <c r="P379" t="s">
        <v>496</v>
      </c>
      <c r="Q379" t="s"/>
      <c r="R379" t="s">
        <v>107</v>
      </c>
      <c r="S379" t="s">
        <v>123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HYPERLINK("https://hotelmonitor-cachepage.eclerx.com/savepage/tk_1543382643123877_sr_2058.html","info")</f>
        <v/>
      </c>
      <c r="AA379" t="n">
        <v>175188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95</v>
      </c>
      <c r="AL379" t="s"/>
      <c r="AM379" t="s"/>
      <c r="AN379" t="s"/>
      <c r="AO379" t="s"/>
      <c r="AP379" t="n">
        <v>15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2329340</v>
      </c>
      <c r="AZ379" t="s">
        <v>497</v>
      </c>
      <c r="BA379" t="s"/>
      <c r="BB379" t="n">
        <v>3090889</v>
      </c>
      <c r="BC379" t="n">
        <v>23.3159</v>
      </c>
      <c r="BD379" t="n">
        <v>42.6997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496</v>
      </c>
      <c r="F380" t="n">
        <v>2027355</v>
      </c>
      <c r="G380" t="s">
        <v>74</v>
      </c>
      <c r="H380" t="s">
        <v>75</v>
      </c>
      <c r="I380" t="s"/>
      <c r="J380" t="s">
        <v>76</v>
      </c>
      <c r="K380" t="n">
        <v>51.33</v>
      </c>
      <c r="L380" t="s">
        <v>77</v>
      </c>
      <c r="M380" t="s"/>
      <c r="N380" t="s">
        <v>508</v>
      </c>
      <c r="O380" t="s">
        <v>79</v>
      </c>
      <c r="P380" t="s">
        <v>496</v>
      </c>
      <c r="Q380" t="s"/>
      <c r="R380" t="s">
        <v>107</v>
      </c>
      <c r="S380" t="s">
        <v>163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HYPERLINK("https://hotelmonitor-cachepage.eclerx.com/savepage/tk_1543382643123877_sr_2058.html","info")</f>
        <v/>
      </c>
      <c r="AA380" t="n">
        <v>175188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95</v>
      </c>
      <c r="AL380" t="s"/>
      <c r="AM380" t="s"/>
      <c r="AN380" t="s"/>
      <c r="AO380" t="s"/>
      <c r="AP380" t="n">
        <v>15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2329340</v>
      </c>
      <c r="AZ380" t="s">
        <v>497</v>
      </c>
      <c r="BA380" t="s"/>
      <c r="BB380" t="n">
        <v>3090889</v>
      </c>
      <c r="BC380" t="n">
        <v>23.3159</v>
      </c>
      <c r="BD380" t="n">
        <v>42.6997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496</v>
      </c>
      <c r="F381" t="n">
        <v>2027355</v>
      </c>
      <c r="G381" t="s">
        <v>74</v>
      </c>
      <c r="H381" t="s">
        <v>75</v>
      </c>
      <c r="I381" t="s"/>
      <c r="J381" t="s">
        <v>76</v>
      </c>
      <c r="K381" t="n">
        <v>53.33</v>
      </c>
      <c r="L381" t="s">
        <v>77</v>
      </c>
      <c r="M381" t="s"/>
      <c r="N381" t="s">
        <v>503</v>
      </c>
      <c r="O381" t="s">
        <v>79</v>
      </c>
      <c r="P381" t="s">
        <v>496</v>
      </c>
      <c r="Q381" t="s"/>
      <c r="R381" t="s">
        <v>107</v>
      </c>
      <c r="S381" t="s">
        <v>208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HYPERLINK("https://hotelmonitor-cachepage.eclerx.com/savepage/tk_1543382643123877_sr_2058.html","info")</f>
        <v/>
      </c>
      <c r="AA381" t="n">
        <v>175188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95</v>
      </c>
      <c r="AL381" t="s"/>
      <c r="AM381" t="s"/>
      <c r="AN381" t="s"/>
      <c r="AO381" t="s"/>
      <c r="AP381" t="n">
        <v>15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2329340</v>
      </c>
      <c r="AZ381" t="s">
        <v>497</v>
      </c>
      <c r="BA381" t="s"/>
      <c r="BB381" t="n">
        <v>3090889</v>
      </c>
      <c r="BC381" t="n">
        <v>23.3159</v>
      </c>
      <c r="BD381" t="n">
        <v>42.6997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496</v>
      </c>
      <c r="F382" t="n">
        <v>2027355</v>
      </c>
      <c r="G382" t="s">
        <v>74</v>
      </c>
      <c r="H382" t="s">
        <v>75</v>
      </c>
      <c r="I382" t="s"/>
      <c r="J382" t="s">
        <v>76</v>
      </c>
      <c r="K382" t="n">
        <v>57.33</v>
      </c>
      <c r="L382" t="s">
        <v>77</v>
      </c>
      <c r="M382" t="s"/>
      <c r="N382" t="s">
        <v>509</v>
      </c>
      <c r="O382" t="s">
        <v>79</v>
      </c>
      <c r="P382" t="s">
        <v>496</v>
      </c>
      <c r="Q382" t="s"/>
      <c r="R382" t="s">
        <v>107</v>
      </c>
      <c r="S382" t="s">
        <v>126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HYPERLINK("https://hotelmonitor-cachepage.eclerx.com/savepage/tk_1543382643123877_sr_2058.html","info")</f>
        <v/>
      </c>
      <c r="AA382" t="n">
        <v>175188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95</v>
      </c>
      <c r="AL382" t="s"/>
      <c r="AM382" t="s"/>
      <c r="AN382" t="s"/>
      <c r="AO382" t="s"/>
      <c r="AP382" t="n">
        <v>15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2329340</v>
      </c>
      <c r="AZ382" t="s">
        <v>497</v>
      </c>
      <c r="BA382" t="s"/>
      <c r="BB382" t="n">
        <v>3090889</v>
      </c>
      <c r="BC382" t="n">
        <v>23.3159</v>
      </c>
      <c r="BD382" t="n">
        <v>42.6997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496</v>
      </c>
      <c r="F383" t="n">
        <v>2027355</v>
      </c>
      <c r="G383" t="s">
        <v>74</v>
      </c>
      <c r="H383" t="s">
        <v>75</v>
      </c>
      <c r="I383" t="s"/>
      <c r="J383" t="s">
        <v>76</v>
      </c>
      <c r="K383" t="n">
        <v>59</v>
      </c>
      <c r="L383" t="s">
        <v>77</v>
      </c>
      <c r="M383" t="s"/>
      <c r="N383" t="s">
        <v>507</v>
      </c>
      <c r="O383" t="s">
        <v>79</v>
      </c>
      <c r="P383" t="s">
        <v>496</v>
      </c>
      <c r="Q383" t="s"/>
      <c r="R383" t="s">
        <v>107</v>
      </c>
      <c r="S383" t="s">
        <v>302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HYPERLINK("https://hotelmonitor-cachepage.eclerx.com/savepage/tk_1543382643123877_sr_2058.html","info")</f>
        <v/>
      </c>
      <c r="AA383" t="n">
        <v>175188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95</v>
      </c>
      <c r="AL383" t="s"/>
      <c r="AM383" t="s"/>
      <c r="AN383" t="s"/>
      <c r="AO383" t="s"/>
      <c r="AP383" t="n">
        <v>15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2329340</v>
      </c>
      <c r="AZ383" t="s">
        <v>497</v>
      </c>
      <c r="BA383" t="s"/>
      <c r="BB383" t="n">
        <v>3090889</v>
      </c>
      <c r="BC383" t="n">
        <v>23.3159</v>
      </c>
      <c r="BD383" t="n">
        <v>42.6997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510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43.33</v>
      </c>
      <c r="L384" t="s">
        <v>77</v>
      </c>
      <c r="M384" t="s"/>
      <c r="N384" t="s">
        <v>97</v>
      </c>
      <c r="O384" t="s">
        <v>79</v>
      </c>
      <c r="P384" t="s">
        <v>510</v>
      </c>
      <c r="Q384" t="s"/>
      <c r="R384" t="s">
        <v>183</v>
      </c>
      <c r="S384" t="s">
        <v>231</v>
      </c>
      <c r="T384" t="s">
        <v>82</v>
      </c>
      <c r="U384" t="s"/>
      <c r="V384" t="s">
        <v>83</v>
      </c>
      <c r="W384" t="s">
        <v>118</v>
      </c>
      <c r="X384" t="s"/>
      <c r="Y384" t="s">
        <v>85</v>
      </c>
      <c r="Z384">
        <f>HYPERLINK("https://hotelmonitor-cachepage.eclerx.com/savepage/tk_15433826618732243_sr_2058.html","info")</f>
        <v/>
      </c>
      <c r="AA384" t="n">
        <v>-6796949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95</v>
      </c>
      <c r="AL384" t="s"/>
      <c r="AM384" t="s"/>
      <c r="AN384" t="s"/>
      <c r="AO384" t="s"/>
      <c r="AP384" t="n">
        <v>19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6796949</v>
      </c>
      <c r="AZ384" t="s">
        <v>511</v>
      </c>
      <c r="BA384" t="s"/>
      <c r="BB384" t="n">
        <v>8118126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510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45</v>
      </c>
      <c r="L385" t="s">
        <v>77</v>
      </c>
      <c r="M385" t="s"/>
      <c r="N385" t="s">
        <v>97</v>
      </c>
      <c r="O385" t="s">
        <v>79</v>
      </c>
      <c r="P385" t="s">
        <v>510</v>
      </c>
      <c r="Q385" t="s"/>
      <c r="R385" t="s">
        <v>183</v>
      </c>
      <c r="S385" t="s">
        <v>158</v>
      </c>
      <c r="T385" t="s">
        <v>82</v>
      </c>
      <c r="U385" t="s"/>
      <c r="V385" t="s">
        <v>83</v>
      </c>
      <c r="W385" t="s">
        <v>118</v>
      </c>
      <c r="X385" t="s"/>
      <c r="Y385" t="s">
        <v>85</v>
      </c>
      <c r="Z385">
        <f>HYPERLINK("https://hotelmonitor-cachepage.eclerx.com/savepage/tk_15433826618732243_sr_2058.html","info")</f>
        <v/>
      </c>
      <c r="AA385" t="n">
        <v>-6796949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95</v>
      </c>
      <c r="AL385" t="s"/>
      <c r="AM385" t="s"/>
      <c r="AN385" t="s"/>
      <c r="AO385" t="s"/>
      <c r="AP385" t="n">
        <v>19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6796949</v>
      </c>
      <c r="AZ385" t="s">
        <v>511</v>
      </c>
      <c r="BA385" t="s"/>
      <c r="BB385" t="n">
        <v>8118126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510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51.33</v>
      </c>
      <c r="L386" t="s">
        <v>77</v>
      </c>
      <c r="M386" t="s"/>
      <c r="N386" t="s">
        <v>153</v>
      </c>
      <c r="O386" t="s">
        <v>79</v>
      </c>
      <c r="P386" t="s">
        <v>510</v>
      </c>
      <c r="Q386" t="s"/>
      <c r="R386" t="s">
        <v>183</v>
      </c>
      <c r="S386" t="s">
        <v>163</v>
      </c>
      <c r="T386" t="s">
        <v>82</v>
      </c>
      <c r="U386" t="s"/>
      <c r="V386" t="s">
        <v>83</v>
      </c>
      <c r="W386" t="s">
        <v>118</v>
      </c>
      <c r="X386" t="s"/>
      <c r="Y386" t="s">
        <v>85</v>
      </c>
      <c r="Z386">
        <f>HYPERLINK("https://hotelmonitor-cachepage.eclerx.com/savepage/tk_15433826618732243_sr_2058.html","info")</f>
        <v/>
      </c>
      <c r="AA386" t="n">
        <v>-6796949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95</v>
      </c>
      <c r="AL386" t="s"/>
      <c r="AM386" t="s"/>
      <c r="AN386" t="s"/>
      <c r="AO386" t="s"/>
      <c r="AP386" t="n">
        <v>19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6796949</v>
      </c>
      <c r="AZ386" t="s">
        <v>511</v>
      </c>
      <c r="BA386" t="s"/>
      <c r="BB386" t="n">
        <v>8118126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510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81</v>
      </c>
      <c r="L387" t="s">
        <v>77</v>
      </c>
      <c r="M387" t="s"/>
      <c r="N387" t="s">
        <v>256</v>
      </c>
      <c r="O387" t="s">
        <v>79</v>
      </c>
      <c r="P387" t="s">
        <v>510</v>
      </c>
      <c r="Q387" t="s"/>
      <c r="R387" t="s">
        <v>183</v>
      </c>
      <c r="S387" t="s">
        <v>512</v>
      </c>
      <c r="T387" t="s">
        <v>82</v>
      </c>
      <c r="U387" t="s"/>
      <c r="V387" t="s">
        <v>83</v>
      </c>
      <c r="W387" t="s">
        <v>118</v>
      </c>
      <c r="X387" t="s"/>
      <c r="Y387" t="s">
        <v>85</v>
      </c>
      <c r="Z387">
        <f>HYPERLINK("https://hotelmonitor-cachepage.eclerx.com/savepage/tk_15433826618732243_sr_2058.html","info")</f>
        <v/>
      </c>
      <c r="AA387" t="n">
        <v>-6796949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95</v>
      </c>
      <c r="AL387" t="s"/>
      <c r="AM387" t="s"/>
      <c r="AN387" t="s"/>
      <c r="AO387" t="s"/>
      <c r="AP387" t="n">
        <v>19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6796949</v>
      </c>
      <c r="AZ387" t="s">
        <v>511</v>
      </c>
      <c r="BA387" t="s"/>
      <c r="BB387" t="n">
        <v>8118126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513</v>
      </c>
      <c r="F388" t="n">
        <v>2027333</v>
      </c>
      <c r="G388" t="s">
        <v>74</v>
      </c>
      <c r="H388" t="s">
        <v>75</v>
      </c>
      <c r="I388" t="s"/>
      <c r="J388" t="s">
        <v>76</v>
      </c>
      <c r="K388" t="n">
        <v>42.33</v>
      </c>
      <c r="L388" t="s">
        <v>77</v>
      </c>
      <c r="M388" t="s"/>
      <c r="N388" t="s">
        <v>487</v>
      </c>
      <c r="O388" t="s">
        <v>79</v>
      </c>
      <c r="P388" t="s">
        <v>514</v>
      </c>
      <c r="Q388" t="s"/>
      <c r="R388" t="s">
        <v>107</v>
      </c>
      <c r="S388" t="s">
        <v>457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HYPERLINK("https://hotelmonitor-cachepage.eclerx.com/savepage/tk_15433826479422233_sr_2058.html","info")</f>
        <v/>
      </c>
      <c r="AA388" t="n">
        <v>78450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95</v>
      </c>
      <c r="AL388" t="s"/>
      <c r="AM388" t="s"/>
      <c r="AN388" t="s"/>
      <c r="AO388" t="s"/>
      <c r="AP388" t="n">
        <v>16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2329341</v>
      </c>
      <c r="AZ388" t="s">
        <v>515</v>
      </c>
      <c r="BA388" t="s"/>
      <c r="BB388" t="n">
        <v>316477</v>
      </c>
      <c r="BC388" t="n">
        <v>23.33237</v>
      </c>
      <c r="BD388" t="n">
        <v>42.69914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513</v>
      </c>
      <c r="F389" t="n">
        <v>2027333</v>
      </c>
      <c r="G389" t="s">
        <v>74</v>
      </c>
      <c r="H389" t="s">
        <v>75</v>
      </c>
      <c r="I389" t="s"/>
      <c r="J389" t="s">
        <v>76</v>
      </c>
      <c r="K389" t="n">
        <v>42.33</v>
      </c>
      <c r="L389" t="s">
        <v>77</v>
      </c>
      <c r="M389" t="s"/>
      <c r="N389" t="s">
        <v>97</v>
      </c>
      <c r="O389" t="s">
        <v>79</v>
      </c>
      <c r="P389" t="s">
        <v>514</v>
      </c>
      <c r="Q389" t="s"/>
      <c r="R389" t="s">
        <v>107</v>
      </c>
      <c r="S389" t="s">
        <v>457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HYPERLINK("https://hotelmonitor-cachepage.eclerx.com/savepage/tk_15433826479422233_sr_2058.html","info")</f>
        <v/>
      </c>
      <c r="AA389" t="n">
        <v>78450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95</v>
      </c>
      <c r="AL389" t="s"/>
      <c r="AM389" t="s"/>
      <c r="AN389" t="s"/>
      <c r="AO389" t="s"/>
      <c r="AP389" t="n">
        <v>16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2329341</v>
      </c>
      <c r="AZ389" t="s">
        <v>515</v>
      </c>
      <c r="BA389" t="s"/>
      <c r="BB389" t="n">
        <v>316477</v>
      </c>
      <c r="BC389" t="n">
        <v>23.33237</v>
      </c>
      <c r="BD389" t="n">
        <v>42.69914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513</v>
      </c>
      <c r="F390" t="n">
        <v>2027333</v>
      </c>
      <c r="G390" t="s">
        <v>74</v>
      </c>
      <c r="H390" t="s">
        <v>75</v>
      </c>
      <c r="I390" t="s"/>
      <c r="J390" t="s">
        <v>76</v>
      </c>
      <c r="K390" t="n">
        <v>52</v>
      </c>
      <c r="L390" t="s">
        <v>77</v>
      </c>
      <c r="M390" t="s"/>
      <c r="N390" t="s">
        <v>516</v>
      </c>
      <c r="O390" t="s">
        <v>79</v>
      </c>
      <c r="P390" t="s">
        <v>514</v>
      </c>
      <c r="Q390" t="s"/>
      <c r="R390" t="s">
        <v>107</v>
      </c>
      <c r="S390" t="s">
        <v>517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HYPERLINK("https://hotelmonitor-cachepage.eclerx.com/savepage/tk_15433826479422233_sr_2058.html","info")</f>
        <v/>
      </c>
      <c r="AA390" t="n">
        <v>78450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95</v>
      </c>
      <c r="AL390" t="s"/>
      <c r="AM390" t="s"/>
      <c r="AN390" t="s"/>
      <c r="AO390" t="s"/>
      <c r="AP390" t="n">
        <v>16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2329341</v>
      </c>
      <c r="AZ390" t="s">
        <v>515</v>
      </c>
      <c r="BA390" t="s"/>
      <c r="BB390" t="n">
        <v>316477</v>
      </c>
      <c r="BC390" t="n">
        <v>23.33237</v>
      </c>
      <c r="BD390" t="n">
        <v>42.69914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513</v>
      </c>
      <c r="F391" t="n">
        <v>2027333</v>
      </c>
      <c r="G391" t="s">
        <v>74</v>
      </c>
      <c r="H391" t="s">
        <v>75</v>
      </c>
      <c r="I391" t="s"/>
      <c r="J391" t="s">
        <v>76</v>
      </c>
      <c r="K391" t="n">
        <v>52</v>
      </c>
      <c r="L391" t="s">
        <v>77</v>
      </c>
      <c r="M391" t="s"/>
      <c r="N391" t="s">
        <v>518</v>
      </c>
      <c r="O391" t="s">
        <v>79</v>
      </c>
      <c r="P391" t="s">
        <v>514</v>
      </c>
      <c r="Q391" t="s"/>
      <c r="R391" t="s">
        <v>107</v>
      </c>
      <c r="S391" t="s">
        <v>517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HYPERLINK("https://hotelmonitor-cachepage.eclerx.com/savepage/tk_15433826479422233_sr_2058.html","info")</f>
        <v/>
      </c>
      <c r="AA391" t="n">
        <v>78450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95</v>
      </c>
      <c r="AL391" t="s"/>
      <c r="AM391" t="s"/>
      <c r="AN391" t="s"/>
      <c r="AO391" t="s"/>
      <c r="AP391" t="n">
        <v>16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2329341</v>
      </c>
      <c r="AZ391" t="s">
        <v>515</v>
      </c>
      <c r="BA391" t="s"/>
      <c r="BB391" t="n">
        <v>316477</v>
      </c>
      <c r="BC391" t="n">
        <v>23.33237</v>
      </c>
      <c r="BD391" t="n">
        <v>42.69914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513</v>
      </c>
      <c r="F392" t="n">
        <v>2027333</v>
      </c>
      <c r="G392" t="s">
        <v>74</v>
      </c>
      <c r="H392" t="s">
        <v>75</v>
      </c>
      <c r="I392" t="s"/>
      <c r="J392" t="s">
        <v>76</v>
      </c>
      <c r="K392" t="n">
        <v>58</v>
      </c>
      <c r="L392" t="s">
        <v>77</v>
      </c>
      <c r="M392" t="s"/>
      <c r="N392" t="s">
        <v>519</v>
      </c>
      <c r="O392" t="s">
        <v>79</v>
      </c>
      <c r="P392" t="s">
        <v>514</v>
      </c>
      <c r="Q392" t="s"/>
      <c r="R392" t="s">
        <v>107</v>
      </c>
      <c r="S392" t="s">
        <v>437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HYPERLINK("https://hotelmonitor-cachepage.eclerx.com/savepage/tk_15433826479422233_sr_2058.html","info")</f>
        <v/>
      </c>
      <c r="AA392" t="n">
        <v>78450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95</v>
      </c>
      <c r="AL392" t="s"/>
      <c r="AM392" t="s"/>
      <c r="AN392" t="s"/>
      <c r="AO392" t="s"/>
      <c r="AP392" t="n">
        <v>16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2329341</v>
      </c>
      <c r="AZ392" t="s">
        <v>515</v>
      </c>
      <c r="BA392" t="s"/>
      <c r="BB392" t="n">
        <v>316477</v>
      </c>
      <c r="BC392" t="n">
        <v>23.33237</v>
      </c>
      <c r="BD392" t="n">
        <v>42.69914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513</v>
      </c>
      <c r="F393" t="n">
        <v>2027333</v>
      </c>
      <c r="G393" t="s">
        <v>74</v>
      </c>
      <c r="H393" t="s">
        <v>75</v>
      </c>
      <c r="I393" t="s"/>
      <c r="J393" t="s">
        <v>76</v>
      </c>
      <c r="K393" t="n">
        <v>60.33</v>
      </c>
      <c r="L393" t="s">
        <v>77</v>
      </c>
      <c r="M393" t="s"/>
      <c r="N393" t="s">
        <v>97</v>
      </c>
      <c r="O393" t="s">
        <v>79</v>
      </c>
      <c r="P393" t="s">
        <v>514</v>
      </c>
      <c r="Q393" t="s"/>
      <c r="R393" t="s">
        <v>107</v>
      </c>
      <c r="S393" t="s">
        <v>361</v>
      </c>
      <c r="T393" t="s">
        <v>82</v>
      </c>
      <c r="U393" t="s"/>
      <c r="V393" t="s">
        <v>83</v>
      </c>
      <c r="W393" t="s">
        <v>118</v>
      </c>
      <c r="X393" t="s"/>
      <c r="Y393" t="s">
        <v>85</v>
      </c>
      <c r="Z393">
        <f>HYPERLINK("https://hotelmonitor-cachepage.eclerx.com/savepage/tk_15433826479422233_sr_2058.html","info")</f>
        <v/>
      </c>
      <c r="AA393" t="n">
        <v>78450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95</v>
      </c>
      <c r="AL393" t="s"/>
      <c r="AM393" t="s"/>
      <c r="AN393" t="s"/>
      <c r="AO393" t="s"/>
      <c r="AP393" t="n">
        <v>16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2329341</v>
      </c>
      <c r="AZ393" t="s">
        <v>515</v>
      </c>
      <c r="BA393" t="s"/>
      <c r="BB393" t="n">
        <v>316477</v>
      </c>
      <c r="BC393" t="n">
        <v>23.33237</v>
      </c>
      <c r="BD393" t="n">
        <v>42.69914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513</v>
      </c>
      <c r="F394" t="n">
        <v>2027333</v>
      </c>
      <c r="G394" t="s">
        <v>74</v>
      </c>
      <c r="H394" t="s">
        <v>75</v>
      </c>
      <c r="I394" t="s"/>
      <c r="J394" t="s">
        <v>76</v>
      </c>
      <c r="K394" t="n">
        <v>60.33</v>
      </c>
      <c r="L394" t="s">
        <v>77</v>
      </c>
      <c r="M394" t="s"/>
      <c r="N394" t="s">
        <v>487</v>
      </c>
      <c r="O394" t="s">
        <v>79</v>
      </c>
      <c r="P394" t="s">
        <v>514</v>
      </c>
      <c r="Q394" t="s"/>
      <c r="R394" t="s">
        <v>107</v>
      </c>
      <c r="S394" t="s">
        <v>361</v>
      </c>
      <c r="T394" t="s">
        <v>82</v>
      </c>
      <c r="U394" t="s"/>
      <c r="V394" t="s">
        <v>83</v>
      </c>
      <c r="W394" t="s">
        <v>118</v>
      </c>
      <c r="X394" t="s"/>
      <c r="Y394" t="s">
        <v>85</v>
      </c>
      <c r="Z394">
        <f>HYPERLINK("https://hotelmonitor-cachepage.eclerx.com/savepage/tk_15433826479422233_sr_2058.html","info")</f>
        <v/>
      </c>
      <c r="AA394" t="n">
        <v>78450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95</v>
      </c>
      <c r="AL394" t="s"/>
      <c r="AM394" t="s"/>
      <c r="AN394" t="s"/>
      <c r="AO394" t="s"/>
      <c r="AP394" t="n">
        <v>16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2329341</v>
      </c>
      <c r="AZ394" t="s">
        <v>515</v>
      </c>
      <c r="BA394" t="s"/>
      <c r="BB394" t="n">
        <v>316477</v>
      </c>
      <c r="BC394" t="n">
        <v>23.33237</v>
      </c>
      <c r="BD394" t="n">
        <v>42.69914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513</v>
      </c>
      <c r="F395" t="n">
        <v>2027333</v>
      </c>
      <c r="G395" t="s">
        <v>74</v>
      </c>
      <c r="H395" t="s">
        <v>75</v>
      </c>
      <c r="I395" t="s"/>
      <c r="J395" t="s">
        <v>76</v>
      </c>
      <c r="K395" t="n">
        <v>64</v>
      </c>
      <c r="L395" t="s">
        <v>77</v>
      </c>
      <c r="M395" t="s"/>
      <c r="N395" t="s">
        <v>116</v>
      </c>
      <c r="O395" t="s">
        <v>79</v>
      </c>
      <c r="P395" t="s">
        <v>514</v>
      </c>
      <c r="Q395" t="s"/>
      <c r="R395" t="s">
        <v>107</v>
      </c>
      <c r="S395" t="s">
        <v>285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HYPERLINK("https://hotelmonitor-cachepage.eclerx.com/savepage/tk_15433826479422233_sr_2058.html","info")</f>
        <v/>
      </c>
      <c r="AA395" t="n">
        <v>78450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95</v>
      </c>
      <c r="AL395" t="s"/>
      <c r="AM395" t="s"/>
      <c r="AN395" t="s"/>
      <c r="AO395" t="s"/>
      <c r="AP395" t="n">
        <v>16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2329341</v>
      </c>
      <c r="AZ395" t="s">
        <v>515</v>
      </c>
      <c r="BA395" t="s"/>
      <c r="BB395" t="n">
        <v>316477</v>
      </c>
      <c r="BC395" t="n">
        <v>23.33237</v>
      </c>
      <c r="BD395" t="n">
        <v>42.69914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513</v>
      </c>
      <c r="F396" t="n">
        <v>2027333</v>
      </c>
      <c r="G396" t="s">
        <v>74</v>
      </c>
      <c r="H396" t="s">
        <v>75</v>
      </c>
      <c r="I396" t="s"/>
      <c r="J396" t="s">
        <v>76</v>
      </c>
      <c r="K396" t="n">
        <v>66.33</v>
      </c>
      <c r="L396" t="s">
        <v>77</v>
      </c>
      <c r="M396" t="s"/>
      <c r="N396" t="s">
        <v>520</v>
      </c>
      <c r="O396" t="s">
        <v>79</v>
      </c>
      <c r="P396" t="s">
        <v>514</v>
      </c>
      <c r="Q396" t="s"/>
      <c r="R396" t="s">
        <v>107</v>
      </c>
      <c r="S396" t="s">
        <v>128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HYPERLINK("https://hotelmonitor-cachepage.eclerx.com/savepage/tk_15433826479422233_sr_2058.html","info")</f>
        <v/>
      </c>
      <c r="AA396" t="n">
        <v>78450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95</v>
      </c>
      <c r="AL396" t="s"/>
      <c r="AM396" t="s"/>
      <c r="AN396" t="s"/>
      <c r="AO396" t="s"/>
      <c r="AP396" t="n">
        <v>16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2329341</v>
      </c>
      <c r="AZ396" t="s">
        <v>515</v>
      </c>
      <c r="BA396" t="s"/>
      <c r="BB396" t="n">
        <v>316477</v>
      </c>
      <c r="BC396" t="n">
        <v>23.33237</v>
      </c>
      <c r="BD396" t="n">
        <v>42.69914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513</v>
      </c>
      <c r="F397" t="n">
        <v>2027333</v>
      </c>
      <c r="G397" t="s">
        <v>74</v>
      </c>
      <c r="H397" t="s">
        <v>75</v>
      </c>
      <c r="I397" t="s"/>
      <c r="J397" t="s">
        <v>76</v>
      </c>
      <c r="K397" t="n">
        <v>67.33</v>
      </c>
      <c r="L397" t="s">
        <v>77</v>
      </c>
      <c r="M397" t="s"/>
      <c r="N397" t="s">
        <v>116</v>
      </c>
      <c r="O397" t="s">
        <v>79</v>
      </c>
      <c r="P397" t="s">
        <v>514</v>
      </c>
      <c r="Q397" t="s"/>
      <c r="R397" t="s">
        <v>107</v>
      </c>
      <c r="S397" t="s">
        <v>364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HYPERLINK("https://hotelmonitor-cachepage.eclerx.com/savepage/tk_15433826479422233_sr_2058.html","info")</f>
        <v/>
      </c>
      <c r="AA397" t="n">
        <v>78450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95</v>
      </c>
      <c r="AL397" t="s"/>
      <c r="AM397" t="s"/>
      <c r="AN397" t="s"/>
      <c r="AO397" t="s"/>
      <c r="AP397" t="n">
        <v>16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2329341</v>
      </c>
      <c r="AZ397" t="s">
        <v>515</v>
      </c>
      <c r="BA397" t="s"/>
      <c r="BB397" t="n">
        <v>316477</v>
      </c>
      <c r="BC397" t="n">
        <v>23.33237</v>
      </c>
      <c r="BD397" t="n">
        <v>42.69914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513</v>
      </c>
      <c r="F398" t="n">
        <v>2027333</v>
      </c>
      <c r="G398" t="s">
        <v>74</v>
      </c>
      <c r="H398" t="s">
        <v>75</v>
      </c>
      <c r="I398" t="s"/>
      <c r="J398" t="s">
        <v>76</v>
      </c>
      <c r="K398" t="n">
        <v>76.33</v>
      </c>
      <c r="L398" t="s">
        <v>77</v>
      </c>
      <c r="M398" t="s"/>
      <c r="N398" t="s">
        <v>519</v>
      </c>
      <c r="O398" t="s">
        <v>79</v>
      </c>
      <c r="P398" t="s">
        <v>514</v>
      </c>
      <c r="Q398" t="s"/>
      <c r="R398" t="s">
        <v>107</v>
      </c>
      <c r="S398" t="s">
        <v>476</v>
      </c>
      <c r="T398" t="s">
        <v>82</v>
      </c>
      <c r="U398" t="s"/>
      <c r="V398" t="s">
        <v>83</v>
      </c>
      <c r="W398" t="s">
        <v>118</v>
      </c>
      <c r="X398" t="s"/>
      <c r="Y398" t="s">
        <v>85</v>
      </c>
      <c r="Z398">
        <f>HYPERLINK("https://hotelmonitor-cachepage.eclerx.com/savepage/tk_15433826479422233_sr_2058.html","info")</f>
        <v/>
      </c>
      <c r="AA398" t="n">
        <v>78450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95</v>
      </c>
      <c r="AL398" t="s"/>
      <c r="AM398" t="s"/>
      <c r="AN398" t="s"/>
      <c r="AO398" t="s"/>
      <c r="AP398" t="n">
        <v>16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2329341</v>
      </c>
      <c r="AZ398" t="s">
        <v>515</v>
      </c>
      <c r="BA398" t="s"/>
      <c r="BB398" t="n">
        <v>316477</v>
      </c>
      <c r="BC398" t="n">
        <v>23.33237</v>
      </c>
      <c r="BD398" t="n">
        <v>42.69914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521</v>
      </c>
      <c r="F399" t="n">
        <v>2376029</v>
      </c>
      <c r="G399" t="s">
        <v>74</v>
      </c>
      <c r="H399" t="s">
        <v>75</v>
      </c>
      <c r="I399" t="s"/>
      <c r="J399" t="s">
        <v>76</v>
      </c>
      <c r="K399" t="n">
        <v>28</v>
      </c>
      <c r="L399" t="s">
        <v>77</v>
      </c>
      <c r="M399" t="s"/>
      <c r="N399" t="s">
        <v>522</v>
      </c>
      <c r="O399" t="s">
        <v>79</v>
      </c>
      <c r="P399" t="s">
        <v>523</v>
      </c>
      <c r="Q399" t="s"/>
      <c r="R399" t="s">
        <v>80</v>
      </c>
      <c r="S399" t="s">
        <v>524</v>
      </c>
      <c r="T399" t="s">
        <v>82</v>
      </c>
      <c r="U399" t="s"/>
      <c r="V399" t="s">
        <v>83</v>
      </c>
      <c r="W399" t="s">
        <v>138</v>
      </c>
      <c r="X399" t="s"/>
      <c r="Y399" t="s">
        <v>85</v>
      </c>
      <c r="Z399">
        <f>HYPERLINK("https://hotelmonitor-cachepage.eclerx.com/savepage/tk_1543382671493519_sr_2058.html","info")</f>
        <v/>
      </c>
      <c r="AA399" t="n">
        <v>56033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95</v>
      </c>
      <c r="AL399" t="s"/>
      <c r="AM399" t="s"/>
      <c r="AN399" t="s"/>
      <c r="AO399" t="s"/>
      <c r="AP399" t="n">
        <v>21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2329384</v>
      </c>
      <c r="AZ399" t="s">
        <v>525</v>
      </c>
      <c r="BA399" t="s"/>
      <c r="BB399" t="n">
        <v>316473</v>
      </c>
      <c r="BC399" t="n">
        <v>23.3334</v>
      </c>
      <c r="BD399" t="n">
        <v>42.6479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521</v>
      </c>
      <c r="F400" t="n">
        <v>2376029</v>
      </c>
      <c r="G400" t="s">
        <v>74</v>
      </c>
      <c r="H400" t="s">
        <v>75</v>
      </c>
      <c r="I400" t="s"/>
      <c r="J400" t="s">
        <v>76</v>
      </c>
      <c r="K400" t="n">
        <v>31</v>
      </c>
      <c r="L400" t="s">
        <v>77</v>
      </c>
      <c r="M400" t="s"/>
      <c r="N400" t="s">
        <v>522</v>
      </c>
      <c r="O400" t="s">
        <v>79</v>
      </c>
      <c r="P400" t="s">
        <v>523</v>
      </c>
      <c r="Q400" t="s"/>
      <c r="R400" t="s">
        <v>80</v>
      </c>
      <c r="S400" t="s">
        <v>526</v>
      </c>
      <c r="T400" t="s">
        <v>82</v>
      </c>
      <c r="U400" t="s"/>
      <c r="V400" t="s">
        <v>83</v>
      </c>
      <c r="W400" t="s">
        <v>138</v>
      </c>
      <c r="X400" t="s"/>
      <c r="Y400" t="s">
        <v>85</v>
      </c>
      <c r="Z400">
        <f>HYPERLINK("https://hotelmonitor-cachepage.eclerx.com/savepage/tk_1543382671493519_sr_2058.html","info")</f>
        <v/>
      </c>
      <c r="AA400" t="n">
        <v>56033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95</v>
      </c>
      <c r="AL400" t="s"/>
      <c r="AM400" t="s"/>
      <c r="AN400" t="s"/>
      <c r="AO400" t="s"/>
      <c r="AP400" t="n">
        <v>21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2329384</v>
      </c>
      <c r="AZ400" t="s">
        <v>525</v>
      </c>
      <c r="BA400" t="s"/>
      <c r="BB400" t="n">
        <v>316473</v>
      </c>
      <c r="BC400" t="n">
        <v>23.3334</v>
      </c>
      <c r="BD400" t="n">
        <v>42.6479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521</v>
      </c>
      <c r="F401" t="n">
        <v>2376029</v>
      </c>
      <c r="G401" t="s">
        <v>74</v>
      </c>
      <c r="H401" t="s">
        <v>75</v>
      </c>
      <c r="I401" t="s"/>
      <c r="J401" t="s">
        <v>76</v>
      </c>
      <c r="K401" t="n">
        <v>32</v>
      </c>
      <c r="L401" t="s">
        <v>77</v>
      </c>
      <c r="M401" t="s"/>
      <c r="N401" t="s">
        <v>393</v>
      </c>
      <c r="O401" t="s">
        <v>79</v>
      </c>
      <c r="P401" t="s">
        <v>523</v>
      </c>
      <c r="Q401" t="s"/>
      <c r="R401" t="s">
        <v>80</v>
      </c>
      <c r="S401" t="s">
        <v>491</v>
      </c>
      <c r="T401" t="s">
        <v>82</v>
      </c>
      <c r="U401" t="s"/>
      <c r="V401" t="s">
        <v>83</v>
      </c>
      <c r="W401" t="s">
        <v>138</v>
      </c>
      <c r="X401" t="s"/>
      <c r="Y401" t="s">
        <v>85</v>
      </c>
      <c r="Z401">
        <f>HYPERLINK("https://hotelmonitor-cachepage.eclerx.com/savepage/tk_1543382671493519_sr_2058.html","info")</f>
        <v/>
      </c>
      <c r="AA401" t="n">
        <v>56033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95</v>
      </c>
      <c r="AL401" t="s"/>
      <c r="AM401" t="s"/>
      <c r="AN401" t="s"/>
      <c r="AO401" t="s"/>
      <c r="AP401" t="n">
        <v>21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2329384</v>
      </c>
      <c r="AZ401" t="s">
        <v>525</v>
      </c>
      <c r="BA401" t="s"/>
      <c r="BB401" t="n">
        <v>316473</v>
      </c>
      <c r="BC401" t="n">
        <v>23.3334</v>
      </c>
      <c r="BD401" t="n">
        <v>42.6479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521</v>
      </c>
      <c r="F402" t="n">
        <v>2376029</v>
      </c>
      <c r="G402" t="s">
        <v>74</v>
      </c>
      <c r="H402" t="s">
        <v>75</v>
      </c>
      <c r="I402" t="s"/>
      <c r="J402" t="s">
        <v>76</v>
      </c>
      <c r="K402" t="n">
        <v>35.67</v>
      </c>
      <c r="L402" t="s">
        <v>77</v>
      </c>
      <c r="M402" t="s"/>
      <c r="N402" t="s">
        <v>393</v>
      </c>
      <c r="O402" t="s">
        <v>79</v>
      </c>
      <c r="P402" t="s">
        <v>523</v>
      </c>
      <c r="Q402" t="s"/>
      <c r="R402" t="s">
        <v>80</v>
      </c>
      <c r="S402" t="s">
        <v>406</v>
      </c>
      <c r="T402" t="s">
        <v>82</v>
      </c>
      <c r="U402" t="s"/>
      <c r="V402" t="s">
        <v>83</v>
      </c>
      <c r="W402" t="s">
        <v>138</v>
      </c>
      <c r="X402" t="s"/>
      <c r="Y402" t="s">
        <v>85</v>
      </c>
      <c r="Z402">
        <f>HYPERLINK("https://hotelmonitor-cachepage.eclerx.com/savepage/tk_1543382671493519_sr_2058.html","info")</f>
        <v/>
      </c>
      <c r="AA402" t="n">
        <v>56033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95</v>
      </c>
      <c r="AL402" t="s"/>
      <c r="AM402" t="s"/>
      <c r="AN402" t="s"/>
      <c r="AO402" t="s"/>
      <c r="AP402" t="n">
        <v>21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2329384</v>
      </c>
      <c r="AZ402" t="s">
        <v>525</v>
      </c>
      <c r="BA402" t="s"/>
      <c r="BB402" t="n">
        <v>316473</v>
      </c>
      <c r="BC402" t="n">
        <v>23.3334</v>
      </c>
      <c r="BD402" t="n">
        <v>42.6479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527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50.33</v>
      </c>
      <c r="L403" t="s">
        <v>77</v>
      </c>
      <c r="M403" t="s"/>
      <c r="N403" t="s">
        <v>528</v>
      </c>
      <c r="O403" t="s">
        <v>79</v>
      </c>
      <c r="P403" t="s">
        <v>527</v>
      </c>
      <c r="Q403" t="s"/>
      <c r="R403" t="s">
        <v>80</v>
      </c>
      <c r="S403" t="s">
        <v>123</v>
      </c>
      <c r="T403" t="s">
        <v>82</v>
      </c>
      <c r="U403" t="s"/>
      <c r="V403" t="s">
        <v>83</v>
      </c>
      <c r="W403" t="s">
        <v>138</v>
      </c>
      <c r="X403" t="s"/>
      <c r="Y403" t="s">
        <v>85</v>
      </c>
      <c r="Z403">
        <f>HYPERLINK("https://hotelmonitor-cachepage.eclerx.com/savepage/tk_15433825783166986_sr_2058.html","info")</f>
        <v/>
      </c>
      <c r="AA403" t="n">
        <v>-3732009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95</v>
      </c>
      <c r="AL403" t="s"/>
      <c r="AM403" t="s"/>
      <c r="AN403" t="s"/>
      <c r="AO403" t="s"/>
      <c r="AP403" t="n">
        <v>3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3732009</v>
      </c>
      <c r="AZ403" t="s">
        <v>529</v>
      </c>
      <c r="BA403" t="s"/>
      <c r="BB403" t="n">
        <v>3053979</v>
      </c>
      <c r="BC403" t="n">
        <v>23.315</v>
      </c>
      <c r="BD403" t="n">
        <v>42.6702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527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65</v>
      </c>
      <c r="L404" t="s">
        <v>77</v>
      </c>
      <c r="M404" t="s"/>
      <c r="N404" t="s">
        <v>530</v>
      </c>
      <c r="O404" t="s">
        <v>79</v>
      </c>
      <c r="P404" t="s">
        <v>527</v>
      </c>
      <c r="Q404" t="s"/>
      <c r="R404" t="s">
        <v>80</v>
      </c>
      <c r="S404" t="s">
        <v>317</v>
      </c>
      <c r="T404" t="s">
        <v>82</v>
      </c>
      <c r="U404" t="s"/>
      <c r="V404" t="s">
        <v>83</v>
      </c>
      <c r="W404" t="s">
        <v>138</v>
      </c>
      <c r="X404" t="s"/>
      <c r="Y404" t="s">
        <v>85</v>
      </c>
      <c r="Z404">
        <f>HYPERLINK("https://hotelmonitor-cachepage.eclerx.com/savepage/tk_15433825783166986_sr_2058.html","info")</f>
        <v/>
      </c>
      <c r="AA404" t="n">
        <v>-3732009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95</v>
      </c>
      <c r="AL404" t="s"/>
      <c r="AM404" t="s"/>
      <c r="AN404" t="s"/>
      <c r="AO404" t="s"/>
      <c r="AP404" t="n">
        <v>3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3732009</v>
      </c>
      <c r="AZ404" t="s">
        <v>529</v>
      </c>
      <c r="BA404" t="s"/>
      <c r="BB404" t="n">
        <v>3053979</v>
      </c>
      <c r="BC404" t="n">
        <v>23.315</v>
      </c>
      <c r="BD404" t="n">
        <v>42.6702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531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21.33</v>
      </c>
      <c r="L405" t="s">
        <v>77</v>
      </c>
      <c r="M405" t="s"/>
      <c r="N405" t="s">
        <v>532</v>
      </c>
      <c r="O405" t="s">
        <v>79</v>
      </c>
      <c r="P405" t="s">
        <v>531</v>
      </c>
      <c r="Q405" t="s"/>
      <c r="R405" t="s">
        <v>107</v>
      </c>
      <c r="S405" t="s">
        <v>350</v>
      </c>
      <c r="T405" t="s">
        <v>82</v>
      </c>
      <c r="U405" t="s"/>
      <c r="V405" t="s">
        <v>83</v>
      </c>
      <c r="W405" t="s">
        <v>138</v>
      </c>
      <c r="X405" t="s"/>
      <c r="Y405" t="s">
        <v>85</v>
      </c>
      <c r="Z405">
        <f>HYPERLINK("https://hotelmonitor-cachepage.eclerx.com/savepage/tk_15433827668972907_sr_2058.html","info")</f>
        <v/>
      </c>
      <c r="AA405" t="n">
        <v>-2992950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/>
      <c r="AO405" t="s"/>
      <c r="AP405" t="n">
        <v>40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2992950</v>
      </c>
      <c r="AZ405" t="s">
        <v>533</v>
      </c>
      <c r="BA405" t="s"/>
      <c r="BB405" t="n">
        <v>112070</v>
      </c>
      <c r="BC405" t="n">
        <v>23.3366</v>
      </c>
      <c r="BD405" t="n">
        <v>42.6859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531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22.67</v>
      </c>
      <c r="L406" t="s">
        <v>77</v>
      </c>
      <c r="M406" t="s"/>
      <c r="N406" t="s">
        <v>97</v>
      </c>
      <c r="O406" t="s">
        <v>79</v>
      </c>
      <c r="P406" t="s">
        <v>531</v>
      </c>
      <c r="Q406" t="s"/>
      <c r="R406" t="s">
        <v>107</v>
      </c>
      <c r="S406" t="s">
        <v>354</v>
      </c>
      <c r="T406" t="s">
        <v>82</v>
      </c>
      <c r="U406" t="s"/>
      <c r="V406" t="s">
        <v>83</v>
      </c>
      <c r="W406" t="s">
        <v>138</v>
      </c>
      <c r="X406" t="s"/>
      <c r="Y406" t="s">
        <v>85</v>
      </c>
      <c r="Z406">
        <f>HYPERLINK("https://hotelmonitor-cachepage.eclerx.com/savepage/tk_15433827668972907_sr_2058.html","info")</f>
        <v/>
      </c>
      <c r="AA406" t="n">
        <v>-2992950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/>
      <c r="AO406" t="s"/>
      <c r="AP406" t="n">
        <v>40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2992950</v>
      </c>
      <c r="AZ406" t="s">
        <v>533</v>
      </c>
      <c r="BA406" t="s"/>
      <c r="BB406" t="n">
        <v>112070</v>
      </c>
      <c r="BC406" t="n">
        <v>23.3366</v>
      </c>
      <c r="BD406" t="n">
        <v>42.6859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531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23.33</v>
      </c>
      <c r="L407" t="s">
        <v>77</v>
      </c>
      <c r="M407" t="s"/>
      <c r="N407" t="s">
        <v>532</v>
      </c>
      <c r="O407" t="s">
        <v>79</v>
      </c>
      <c r="P407" t="s">
        <v>531</v>
      </c>
      <c r="Q407" t="s"/>
      <c r="R407" t="s">
        <v>107</v>
      </c>
      <c r="S407" t="s">
        <v>369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HYPERLINK("https://hotelmonitor-cachepage.eclerx.com/savepage/tk_15433827668972907_sr_2058.html","info")</f>
        <v/>
      </c>
      <c r="AA407" t="n">
        <v>-2992950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/>
      <c r="AO407" t="s"/>
      <c r="AP407" t="n">
        <v>40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2992950</v>
      </c>
      <c r="AZ407" t="s">
        <v>533</v>
      </c>
      <c r="BA407" t="s"/>
      <c r="BB407" t="n">
        <v>112070</v>
      </c>
      <c r="BC407" t="n">
        <v>23.3366</v>
      </c>
      <c r="BD407" t="n">
        <v>42.6859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531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24</v>
      </c>
      <c r="L408" t="s">
        <v>77</v>
      </c>
      <c r="M408" t="s"/>
      <c r="N408" t="s">
        <v>534</v>
      </c>
      <c r="O408" t="s">
        <v>79</v>
      </c>
      <c r="P408" t="s">
        <v>531</v>
      </c>
      <c r="Q408" t="s"/>
      <c r="R408" t="s">
        <v>107</v>
      </c>
      <c r="S408" t="s">
        <v>266</v>
      </c>
      <c r="T408" t="s">
        <v>82</v>
      </c>
      <c r="U408" t="s"/>
      <c r="V408" t="s">
        <v>83</v>
      </c>
      <c r="W408" t="s">
        <v>138</v>
      </c>
      <c r="X408" t="s"/>
      <c r="Y408" t="s">
        <v>85</v>
      </c>
      <c r="Z408">
        <f>HYPERLINK("https://hotelmonitor-cachepage.eclerx.com/savepage/tk_15433827668972907_sr_2058.html","info")</f>
        <v/>
      </c>
      <c r="AA408" t="n">
        <v>-2992950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/>
      <c r="AO408" t="s"/>
      <c r="AP408" t="n">
        <v>40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2992950</v>
      </c>
      <c r="AZ408" t="s">
        <v>533</v>
      </c>
      <c r="BA408" t="s"/>
      <c r="BB408" t="n">
        <v>112070</v>
      </c>
      <c r="BC408" t="n">
        <v>23.3366</v>
      </c>
      <c r="BD408" t="n">
        <v>42.6859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531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26</v>
      </c>
      <c r="L409" t="s">
        <v>77</v>
      </c>
      <c r="M409" t="s"/>
      <c r="N409" t="s">
        <v>534</v>
      </c>
      <c r="O409" t="s">
        <v>79</v>
      </c>
      <c r="P409" t="s">
        <v>531</v>
      </c>
      <c r="Q409" t="s"/>
      <c r="R409" t="s">
        <v>107</v>
      </c>
      <c r="S409" t="s">
        <v>94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HYPERLINK("https://hotelmonitor-cachepage.eclerx.com/savepage/tk_15433827668972907_sr_2058.html","info")</f>
        <v/>
      </c>
      <c r="AA409" t="n">
        <v>-2992950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/>
      <c r="AO409" t="s"/>
      <c r="AP409" t="n">
        <v>40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2992950</v>
      </c>
      <c r="AZ409" t="s">
        <v>533</v>
      </c>
      <c r="BA409" t="s"/>
      <c r="BB409" t="n">
        <v>112070</v>
      </c>
      <c r="BC409" t="n">
        <v>23.3366</v>
      </c>
      <c r="BD409" t="n">
        <v>42.6859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531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26.67</v>
      </c>
      <c r="L410" t="s">
        <v>77</v>
      </c>
      <c r="M410" t="s"/>
      <c r="N410" t="s">
        <v>97</v>
      </c>
      <c r="O410" t="s">
        <v>79</v>
      </c>
      <c r="P410" t="s">
        <v>531</v>
      </c>
      <c r="Q410" t="s"/>
      <c r="R410" t="s">
        <v>107</v>
      </c>
      <c r="S410" t="s">
        <v>535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HYPERLINK("https://hotelmonitor-cachepage.eclerx.com/savepage/tk_15433827668972907_sr_2058.html","info")</f>
        <v/>
      </c>
      <c r="AA410" t="n">
        <v>-2992950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/>
      <c r="AO410" t="s"/>
      <c r="AP410" t="n">
        <v>40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2992950</v>
      </c>
      <c r="AZ410" t="s">
        <v>533</v>
      </c>
      <c r="BA410" t="s"/>
      <c r="BB410" t="n">
        <v>112070</v>
      </c>
      <c r="BC410" t="n">
        <v>23.3366</v>
      </c>
      <c r="BD410" t="n">
        <v>42.6859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531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37.33</v>
      </c>
      <c r="L411" t="s">
        <v>77</v>
      </c>
      <c r="M411" t="s"/>
      <c r="N411" t="s">
        <v>536</v>
      </c>
      <c r="O411" t="s">
        <v>79</v>
      </c>
      <c r="P411" t="s">
        <v>531</v>
      </c>
      <c r="Q411" t="s"/>
      <c r="R411" t="s">
        <v>107</v>
      </c>
      <c r="S411" t="s">
        <v>149</v>
      </c>
      <c r="T411" t="s">
        <v>82</v>
      </c>
      <c r="U411" t="s"/>
      <c r="V411" t="s">
        <v>83</v>
      </c>
      <c r="W411" t="s">
        <v>138</v>
      </c>
      <c r="X411" t="s"/>
      <c r="Y411" t="s">
        <v>85</v>
      </c>
      <c r="Z411">
        <f>HYPERLINK("https://hotelmonitor-cachepage.eclerx.com/savepage/tk_15433827668972907_sr_2058.html","info")</f>
        <v/>
      </c>
      <c r="AA411" t="n">
        <v>-2992950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/>
      <c r="AO411" t="s"/>
      <c r="AP411" t="n">
        <v>40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2992950</v>
      </c>
      <c r="AZ411" t="s">
        <v>533</v>
      </c>
      <c r="BA411" t="s"/>
      <c r="BB411" t="n">
        <v>112070</v>
      </c>
      <c r="BC411" t="n">
        <v>23.3366</v>
      </c>
      <c r="BD411" t="n">
        <v>42.6859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531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40.67</v>
      </c>
      <c r="L412" t="s">
        <v>77</v>
      </c>
      <c r="M412" t="s"/>
      <c r="N412" t="s">
        <v>536</v>
      </c>
      <c r="O412" t="s">
        <v>79</v>
      </c>
      <c r="P412" t="s">
        <v>531</v>
      </c>
      <c r="Q412" t="s"/>
      <c r="R412" t="s">
        <v>107</v>
      </c>
      <c r="S412" t="s">
        <v>430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HYPERLINK("https://hotelmonitor-cachepage.eclerx.com/savepage/tk_15433827668972907_sr_2058.html","info")</f>
        <v/>
      </c>
      <c r="AA412" t="n">
        <v>-2992950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/>
      <c r="AO412" t="s"/>
      <c r="AP412" t="n">
        <v>40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2992950</v>
      </c>
      <c r="AZ412" t="s">
        <v>533</v>
      </c>
      <c r="BA412" t="s"/>
      <c r="BB412" t="n">
        <v>112070</v>
      </c>
      <c r="BC412" t="n">
        <v>23.3366</v>
      </c>
      <c r="BD412" t="n">
        <v>42.6859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537</v>
      </c>
      <c r="F413" t="n">
        <v>2027338</v>
      </c>
      <c r="G413" t="s">
        <v>74</v>
      </c>
      <c r="H413" t="s">
        <v>75</v>
      </c>
      <c r="I413" t="s"/>
      <c r="J413" t="s">
        <v>76</v>
      </c>
      <c r="K413" t="n">
        <v>50</v>
      </c>
      <c r="L413" t="s">
        <v>77</v>
      </c>
      <c r="M413" t="s"/>
      <c r="N413" t="s">
        <v>133</v>
      </c>
      <c r="O413" t="s">
        <v>79</v>
      </c>
      <c r="P413" t="s">
        <v>538</v>
      </c>
      <c r="Q413" t="s"/>
      <c r="R413" t="s">
        <v>107</v>
      </c>
      <c r="S413" t="s">
        <v>401</v>
      </c>
      <c r="T413" t="s">
        <v>82</v>
      </c>
      <c r="U413" t="s"/>
      <c r="V413" t="s">
        <v>83</v>
      </c>
      <c r="W413" t="s">
        <v>138</v>
      </c>
      <c r="X413" t="s"/>
      <c r="Y413" t="s">
        <v>85</v>
      </c>
      <c r="Z413">
        <f>HYPERLINK("https://hotelmonitor-cachepage.eclerx.com/savepage/tk_15433830613620248_sr_2058.html","info")</f>
        <v/>
      </c>
      <c r="AA413" t="n">
        <v>78923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95</v>
      </c>
      <c r="AL413" t="s"/>
      <c r="AM413" t="s"/>
      <c r="AN413" t="s"/>
      <c r="AO413" t="s"/>
      <c r="AP413" t="n">
        <v>93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2330388</v>
      </c>
      <c r="AZ413" t="s">
        <v>539</v>
      </c>
      <c r="BA413" t="s"/>
      <c r="BB413" t="n">
        <v>316502</v>
      </c>
      <c r="BC413" t="n">
        <v>23.3471</v>
      </c>
      <c r="BD413" t="n">
        <v>42.6592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537</v>
      </c>
      <c r="F414" t="n">
        <v>2027338</v>
      </c>
      <c r="G414" t="s">
        <v>74</v>
      </c>
      <c r="H414" t="s">
        <v>75</v>
      </c>
      <c r="I414" t="s"/>
      <c r="J414" t="s">
        <v>76</v>
      </c>
      <c r="K414" t="n">
        <v>51.67</v>
      </c>
      <c r="L414" t="s">
        <v>77</v>
      </c>
      <c r="M414" t="s"/>
      <c r="N414" t="s">
        <v>133</v>
      </c>
      <c r="O414" t="s">
        <v>79</v>
      </c>
      <c r="P414" t="s">
        <v>538</v>
      </c>
      <c r="Q414" t="s"/>
      <c r="R414" t="s">
        <v>107</v>
      </c>
      <c r="S414" t="s">
        <v>289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HYPERLINK("https://hotelmonitor-cachepage.eclerx.com/savepage/tk_15433830613620248_sr_2058.html","info")</f>
        <v/>
      </c>
      <c r="AA414" t="n">
        <v>78923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95</v>
      </c>
      <c r="AL414" t="s"/>
      <c r="AM414" t="s"/>
      <c r="AN414" t="s"/>
      <c r="AO414" t="s"/>
      <c r="AP414" t="n">
        <v>93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2330388</v>
      </c>
      <c r="AZ414" t="s">
        <v>539</v>
      </c>
      <c r="BA414" t="s"/>
      <c r="BB414" t="n">
        <v>316502</v>
      </c>
      <c r="BC414" t="n">
        <v>23.3471</v>
      </c>
      <c r="BD414" t="n">
        <v>42.6592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537</v>
      </c>
      <c r="F415" t="n">
        <v>2027338</v>
      </c>
      <c r="G415" t="s">
        <v>74</v>
      </c>
      <c r="H415" t="s">
        <v>75</v>
      </c>
      <c r="I415" t="s"/>
      <c r="J415" t="s">
        <v>76</v>
      </c>
      <c r="K415" t="n">
        <v>68.67</v>
      </c>
      <c r="L415" t="s">
        <v>77</v>
      </c>
      <c r="M415" t="s"/>
      <c r="N415" t="s">
        <v>540</v>
      </c>
      <c r="O415" t="s">
        <v>79</v>
      </c>
      <c r="P415" t="s">
        <v>538</v>
      </c>
      <c r="Q415" t="s"/>
      <c r="R415" t="s">
        <v>107</v>
      </c>
      <c r="S415" t="s">
        <v>171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HYPERLINK("https://hotelmonitor-cachepage.eclerx.com/savepage/tk_15433830613620248_sr_2058.html","info")</f>
        <v/>
      </c>
      <c r="AA415" t="n">
        <v>78923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95</v>
      </c>
      <c r="AL415" t="s"/>
      <c r="AM415" t="s"/>
      <c r="AN415" t="s"/>
      <c r="AO415" t="s"/>
      <c r="AP415" t="n">
        <v>93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2330388</v>
      </c>
      <c r="AZ415" t="s">
        <v>539</v>
      </c>
      <c r="BA415" t="s"/>
      <c r="BB415" t="n">
        <v>316502</v>
      </c>
      <c r="BC415" t="n">
        <v>23.3471</v>
      </c>
      <c r="BD415" t="n">
        <v>42.6592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537</v>
      </c>
      <c r="F416" t="n">
        <v>2027338</v>
      </c>
      <c r="G416" t="s">
        <v>74</v>
      </c>
      <c r="H416" t="s">
        <v>75</v>
      </c>
      <c r="I416" t="s"/>
      <c r="J416" t="s">
        <v>76</v>
      </c>
      <c r="K416" t="n">
        <v>80.33</v>
      </c>
      <c r="L416" t="s">
        <v>77</v>
      </c>
      <c r="M416" t="s"/>
      <c r="N416" t="s">
        <v>541</v>
      </c>
      <c r="O416" t="s">
        <v>79</v>
      </c>
      <c r="P416" t="s">
        <v>538</v>
      </c>
      <c r="Q416" t="s"/>
      <c r="R416" t="s">
        <v>107</v>
      </c>
      <c r="S416" t="s">
        <v>243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HYPERLINK("https://hotelmonitor-cachepage.eclerx.com/savepage/tk_15433830613620248_sr_2058.html","info")</f>
        <v/>
      </c>
      <c r="AA416" t="n">
        <v>78923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95</v>
      </c>
      <c r="AL416" t="s"/>
      <c r="AM416" t="s"/>
      <c r="AN416" t="s"/>
      <c r="AO416" t="s"/>
      <c r="AP416" t="n">
        <v>93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2330388</v>
      </c>
      <c r="AZ416" t="s">
        <v>539</v>
      </c>
      <c r="BA416" t="s"/>
      <c r="BB416" t="n">
        <v>316502</v>
      </c>
      <c r="BC416" t="n">
        <v>23.3471</v>
      </c>
      <c r="BD416" t="n">
        <v>42.6592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537</v>
      </c>
      <c r="F417" t="n">
        <v>2027338</v>
      </c>
      <c r="G417" t="s">
        <v>74</v>
      </c>
      <c r="H417" t="s">
        <v>75</v>
      </c>
      <c r="I417" t="s"/>
      <c r="J417" t="s">
        <v>76</v>
      </c>
      <c r="K417" t="n">
        <v>85.33</v>
      </c>
      <c r="L417" t="s">
        <v>77</v>
      </c>
      <c r="M417" t="s"/>
      <c r="N417" t="s">
        <v>540</v>
      </c>
      <c r="O417" t="s">
        <v>79</v>
      </c>
      <c r="P417" t="s">
        <v>538</v>
      </c>
      <c r="Q417" t="s"/>
      <c r="R417" t="s">
        <v>107</v>
      </c>
      <c r="S417" t="s">
        <v>542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HYPERLINK("https://hotelmonitor-cachepage.eclerx.com/savepage/tk_15433830613620248_sr_2058.html","info")</f>
        <v/>
      </c>
      <c r="AA417" t="n">
        <v>78923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95</v>
      </c>
      <c r="AL417" t="s"/>
      <c r="AM417" t="s"/>
      <c r="AN417" t="s"/>
      <c r="AO417" t="s"/>
      <c r="AP417" t="n">
        <v>93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2330388</v>
      </c>
      <c r="AZ417" t="s">
        <v>539</v>
      </c>
      <c r="BA417" t="s"/>
      <c r="BB417" t="n">
        <v>316502</v>
      </c>
      <c r="BC417" t="n">
        <v>23.3471</v>
      </c>
      <c r="BD417" t="n">
        <v>42.6592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537</v>
      </c>
      <c r="F418" t="n">
        <v>2027338</v>
      </c>
      <c r="G418" t="s">
        <v>74</v>
      </c>
      <c r="H418" t="s">
        <v>75</v>
      </c>
      <c r="I418" t="s"/>
      <c r="J418" t="s">
        <v>76</v>
      </c>
      <c r="K418" t="n">
        <v>97</v>
      </c>
      <c r="L418" t="s">
        <v>77</v>
      </c>
      <c r="M418" t="s"/>
      <c r="N418" t="s">
        <v>541</v>
      </c>
      <c r="O418" t="s">
        <v>79</v>
      </c>
      <c r="P418" t="s">
        <v>538</v>
      </c>
      <c r="Q418" t="s"/>
      <c r="R418" t="s">
        <v>107</v>
      </c>
      <c r="S418" t="s">
        <v>344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HYPERLINK("https://hotelmonitor-cachepage.eclerx.com/savepage/tk_15433830613620248_sr_2058.html","info")</f>
        <v/>
      </c>
      <c r="AA418" t="n">
        <v>78923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95</v>
      </c>
      <c r="AL418" t="s"/>
      <c r="AM418" t="s"/>
      <c r="AN418" t="s"/>
      <c r="AO418" t="s"/>
      <c r="AP418" t="n">
        <v>93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2330388</v>
      </c>
      <c r="AZ418" t="s">
        <v>539</v>
      </c>
      <c r="BA418" t="s"/>
      <c r="BB418" t="n">
        <v>316502</v>
      </c>
      <c r="BC418" t="n">
        <v>23.3471</v>
      </c>
      <c r="BD418" t="n">
        <v>42.6592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543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32.67</v>
      </c>
      <c r="L419" t="s">
        <v>77</v>
      </c>
      <c r="M419" t="s"/>
      <c r="N419" t="s">
        <v>375</v>
      </c>
      <c r="O419" t="s">
        <v>79</v>
      </c>
      <c r="P419" t="s">
        <v>543</v>
      </c>
      <c r="Q419" t="s"/>
      <c r="R419" t="s">
        <v>80</v>
      </c>
      <c r="S419" t="s">
        <v>492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HYPERLINK("https://hotelmonitor-cachepage.eclerx.com/savepage/tk_15433827168650756_sr_2058.html","info")</f>
        <v/>
      </c>
      <c r="AA419" t="n">
        <v>-6796951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95</v>
      </c>
      <c r="AL419" t="s"/>
      <c r="AM419" t="s"/>
      <c r="AN419" t="s"/>
      <c r="AO419" t="s"/>
      <c r="AP419" t="n">
        <v>30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6796951</v>
      </c>
      <c r="AZ419" t="s">
        <v>544</v>
      </c>
      <c r="BA419" t="s"/>
      <c r="BB419" t="n">
        <v>316478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543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35.33</v>
      </c>
      <c r="L420" t="s">
        <v>77</v>
      </c>
      <c r="M420" t="s"/>
      <c r="N420" t="s">
        <v>153</v>
      </c>
      <c r="O420" t="s">
        <v>79</v>
      </c>
      <c r="P420" t="s">
        <v>543</v>
      </c>
      <c r="Q420" t="s"/>
      <c r="R420" t="s">
        <v>80</v>
      </c>
      <c r="S420" t="s">
        <v>111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HYPERLINK("https://hotelmonitor-cachepage.eclerx.com/savepage/tk_15433827168650756_sr_2058.html","info")</f>
        <v/>
      </c>
      <c r="AA420" t="n">
        <v>-6796951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95</v>
      </c>
      <c r="AL420" t="s"/>
      <c r="AM420" t="s"/>
      <c r="AN420" t="s"/>
      <c r="AO420" t="s"/>
      <c r="AP420" t="n">
        <v>30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6796951</v>
      </c>
      <c r="AZ420" t="s">
        <v>544</v>
      </c>
      <c r="BA420" t="s"/>
      <c r="BB420" t="n">
        <v>316478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545</v>
      </c>
      <c r="F421" t="n">
        <v>2027337</v>
      </c>
      <c r="G421" t="s">
        <v>74</v>
      </c>
      <c r="H421" t="s">
        <v>75</v>
      </c>
      <c r="I421" t="s"/>
      <c r="J421" t="s">
        <v>76</v>
      </c>
      <c r="K421" t="n">
        <v>16.33</v>
      </c>
      <c r="L421" t="s">
        <v>77</v>
      </c>
      <c r="M421" t="s"/>
      <c r="N421" t="s">
        <v>97</v>
      </c>
      <c r="O421" t="s">
        <v>79</v>
      </c>
      <c r="P421" t="s">
        <v>546</v>
      </c>
      <c r="Q421" t="s"/>
      <c r="R421" t="s">
        <v>107</v>
      </c>
      <c r="S421" t="s">
        <v>547</v>
      </c>
      <c r="T421" t="s">
        <v>82</v>
      </c>
      <c r="U421" t="s"/>
      <c r="V421" t="s">
        <v>83</v>
      </c>
      <c r="W421" t="s">
        <v>138</v>
      </c>
      <c r="X421" t="s"/>
      <c r="Y421" t="s">
        <v>85</v>
      </c>
      <c r="Z421">
        <f>HYPERLINK("https://hotelmonitor-cachepage.eclerx.com/savepage/tk_15433827765613816_sr_2058.html","info")</f>
        <v/>
      </c>
      <c r="AA421" t="n">
        <v>78919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95</v>
      </c>
      <c r="AL421" t="s"/>
      <c r="AM421" t="s"/>
      <c r="AN421" t="s"/>
      <c r="AO421" t="s"/>
      <c r="AP421" t="n">
        <v>42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2329600</v>
      </c>
      <c r="AZ421" t="s">
        <v>548</v>
      </c>
      <c r="BA421" t="s"/>
      <c r="BB421" t="n">
        <v>316480</v>
      </c>
      <c r="BC421" t="n">
        <v>23.3143</v>
      </c>
      <c r="BD421" t="n">
        <v>42.6959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545</v>
      </c>
      <c r="F422" t="n">
        <v>2027337</v>
      </c>
      <c r="G422" t="s">
        <v>74</v>
      </c>
      <c r="H422" t="s">
        <v>75</v>
      </c>
      <c r="I422" t="s"/>
      <c r="J422" t="s">
        <v>76</v>
      </c>
      <c r="K422" t="n">
        <v>16.67</v>
      </c>
      <c r="L422" t="s">
        <v>77</v>
      </c>
      <c r="M422" t="s"/>
      <c r="N422" t="s">
        <v>97</v>
      </c>
      <c r="O422" t="s">
        <v>79</v>
      </c>
      <c r="P422" t="s">
        <v>546</v>
      </c>
      <c r="Q422" t="s"/>
      <c r="R422" t="s">
        <v>107</v>
      </c>
      <c r="S422" t="s">
        <v>549</v>
      </c>
      <c r="T422" t="s">
        <v>82</v>
      </c>
      <c r="U422" t="s"/>
      <c r="V422" t="s">
        <v>83</v>
      </c>
      <c r="W422" t="s">
        <v>138</v>
      </c>
      <c r="X422" t="s"/>
      <c r="Y422" t="s">
        <v>85</v>
      </c>
      <c r="Z422">
        <f>HYPERLINK("https://hotelmonitor-cachepage.eclerx.com/savepage/tk_15433827765613816_sr_2058.html","info")</f>
        <v/>
      </c>
      <c r="AA422" t="n">
        <v>78919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95</v>
      </c>
      <c r="AL422" t="s"/>
      <c r="AM422" t="s"/>
      <c r="AN422" t="s"/>
      <c r="AO422" t="s"/>
      <c r="AP422" t="n">
        <v>42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2329600</v>
      </c>
      <c r="AZ422" t="s">
        <v>548</v>
      </c>
      <c r="BA422" t="s"/>
      <c r="BB422" t="n">
        <v>316480</v>
      </c>
      <c r="BC422" t="n">
        <v>23.3143</v>
      </c>
      <c r="BD422" t="n">
        <v>42.6959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545</v>
      </c>
      <c r="F423" t="n">
        <v>2027337</v>
      </c>
      <c r="G423" t="s">
        <v>74</v>
      </c>
      <c r="H423" t="s">
        <v>75</v>
      </c>
      <c r="I423" t="s"/>
      <c r="J423" t="s">
        <v>76</v>
      </c>
      <c r="K423" t="n">
        <v>20</v>
      </c>
      <c r="L423" t="s">
        <v>77</v>
      </c>
      <c r="M423" t="s"/>
      <c r="N423" t="s">
        <v>97</v>
      </c>
      <c r="O423" t="s">
        <v>79</v>
      </c>
      <c r="P423" t="s">
        <v>546</v>
      </c>
      <c r="Q423" t="s"/>
      <c r="R423" t="s">
        <v>107</v>
      </c>
      <c r="S423" t="s">
        <v>390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HYPERLINK("https://hotelmonitor-cachepage.eclerx.com/savepage/tk_15433827765613816_sr_2058.html","info")</f>
        <v/>
      </c>
      <c r="AA423" t="n">
        <v>78919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95</v>
      </c>
      <c r="AL423" t="s"/>
      <c r="AM423" t="s"/>
      <c r="AN423" t="s"/>
      <c r="AO423" t="s"/>
      <c r="AP423" t="n">
        <v>42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2329600</v>
      </c>
      <c r="AZ423" t="s">
        <v>548</v>
      </c>
      <c r="BA423" t="s"/>
      <c r="BB423" t="n">
        <v>316480</v>
      </c>
      <c r="BC423" t="n">
        <v>23.3143</v>
      </c>
      <c r="BD423" t="n">
        <v>42.6959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545</v>
      </c>
      <c r="F424" t="n">
        <v>2027337</v>
      </c>
      <c r="G424" t="s">
        <v>74</v>
      </c>
      <c r="H424" t="s">
        <v>75</v>
      </c>
      <c r="I424" t="s"/>
      <c r="J424" t="s">
        <v>76</v>
      </c>
      <c r="K424" t="n">
        <v>20.67</v>
      </c>
      <c r="L424" t="s">
        <v>77</v>
      </c>
      <c r="M424" t="s"/>
      <c r="N424" t="s">
        <v>550</v>
      </c>
      <c r="O424" t="s">
        <v>79</v>
      </c>
      <c r="P424" t="s">
        <v>546</v>
      </c>
      <c r="Q424" t="s"/>
      <c r="R424" t="s">
        <v>107</v>
      </c>
      <c r="S424" t="s">
        <v>179</v>
      </c>
      <c r="T424" t="s">
        <v>82</v>
      </c>
      <c r="U424" t="s"/>
      <c r="V424" t="s">
        <v>83</v>
      </c>
      <c r="W424" t="s">
        <v>138</v>
      </c>
      <c r="X424" t="s"/>
      <c r="Y424" t="s">
        <v>85</v>
      </c>
      <c r="Z424">
        <f>HYPERLINK("https://hotelmonitor-cachepage.eclerx.com/savepage/tk_15433827765613816_sr_2058.html","info")</f>
        <v/>
      </c>
      <c r="AA424" t="n">
        <v>78919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95</v>
      </c>
      <c r="AL424" t="s"/>
      <c r="AM424" t="s"/>
      <c r="AN424" t="s"/>
      <c r="AO424" t="s"/>
      <c r="AP424" t="n">
        <v>42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2329600</v>
      </c>
      <c r="AZ424" t="s">
        <v>548</v>
      </c>
      <c r="BA424" t="s"/>
      <c r="BB424" t="n">
        <v>316480</v>
      </c>
      <c r="BC424" t="n">
        <v>23.3143</v>
      </c>
      <c r="BD424" t="n">
        <v>42.6959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551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34.67</v>
      </c>
      <c r="L425" t="s">
        <v>77</v>
      </c>
      <c r="M425" t="s"/>
      <c r="N425" t="s">
        <v>552</v>
      </c>
      <c r="O425" t="s">
        <v>456</v>
      </c>
      <c r="P425" t="s">
        <v>551</v>
      </c>
      <c r="Q425" t="s"/>
      <c r="R425" t="s">
        <v>80</v>
      </c>
      <c r="S425" t="s">
        <v>103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HYPERLINK("https://hotelmonitor-cachepage.eclerx.com/savepage/tk_154338268090791_sr_2058.html","info")</f>
        <v/>
      </c>
      <c r="AA425" t="n">
        <v>-6796950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95</v>
      </c>
      <c r="AL425" t="s"/>
      <c r="AM425" t="s"/>
      <c r="AN425" t="s"/>
      <c r="AO425" t="s"/>
      <c r="AP425" t="n">
        <v>23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6796950</v>
      </c>
      <c r="AZ425" t="s">
        <v>553</v>
      </c>
      <c r="BA425" t="s"/>
      <c r="BB425" t="n">
        <v>2192960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551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38.33</v>
      </c>
      <c r="L426" t="s">
        <v>77</v>
      </c>
      <c r="M426" t="s"/>
      <c r="N426" t="s">
        <v>552</v>
      </c>
      <c r="O426" t="s">
        <v>456</v>
      </c>
      <c r="P426" t="s">
        <v>551</v>
      </c>
      <c r="Q426" t="s"/>
      <c r="R426" t="s">
        <v>80</v>
      </c>
      <c r="S426" t="s">
        <v>115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HYPERLINK("https://hotelmonitor-cachepage.eclerx.com/savepage/tk_154338268090791_sr_2058.html","info")</f>
        <v/>
      </c>
      <c r="AA426" t="n">
        <v>-6796950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95</v>
      </c>
      <c r="AL426" t="s"/>
      <c r="AM426" t="s"/>
      <c r="AN426" t="s"/>
      <c r="AO426" t="s"/>
      <c r="AP426" t="n">
        <v>23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6796950</v>
      </c>
      <c r="AZ426" t="s">
        <v>553</v>
      </c>
      <c r="BA426" t="s"/>
      <c r="BB426" t="n">
        <v>2192960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554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38.33</v>
      </c>
      <c r="L427" t="s">
        <v>77</v>
      </c>
      <c r="M427" t="s"/>
      <c r="N427" t="s">
        <v>189</v>
      </c>
      <c r="O427" t="s">
        <v>79</v>
      </c>
      <c r="P427" t="s">
        <v>554</v>
      </c>
      <c r="Q427" t="s"/>
      <c r="R427" t="s">
        <v>107</v>
      </c>
      <c r="S427" t="s">
        <v>115</v>
      </c>
      <c r="T427" t="s">
        <v>82</v>
      </c>
      <c r="U427" t="s"/>
      <c r="V427" t="s">
        <v>83</v>
      </c>
      <c r="W427" t="s">
        <v>118</v>
      </c>
      <c r="X427" t="s"/>
      <c r="Y427" t="s">
        <v>85</v>
      </c>
      <c r="Z427">
        <f>HYPERLINK("https://hotelmonitor-cachepage.eclerx.com/savepage/tk_15433828653018851_sr_2058.html","info")</f>
        <v/>
      </c>
      <c r="AA427" t="n">
        <v>-2992953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95</v>
      </c>
      <c r="AL427" t="s"/>
      <c r="AM427" t="s"/>
      <c r="AN427" t="s"/>
      <c r="AO427" t="s"/>
      <c r="AP427" t="n">
        <v>58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2992953</v>
      </c>
      <c r="AZ427" t="s">
        <v>555</v>
      </c>
      <c r="BA427" t="s"/>
      <c r="BB427" t="n">
        <v>1751417</v>
      </c>
      <c r="BC427" t="n">
        <v>23.6084</v>
      </c>
      <c r="BD427" t="n">
        <v>42.2683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556</v>
      </c>
      <c r="F428" t="n">
        <v>2027352</v>
      </c>
      <c r="G428" t="s">
        <v>74</v>
      </c>
      <c r="H428" t="s">
        <v>75</v>
      </c>
      <c r="I428" t="s"/>
      <c r="J428" t="s">
        <v>76</v>
      </c>
      <c r="K428" t="n">
        <v>43.33</v>
      </c>
      <c r="L428" t="s">
        <v>77</v>
      </c>
      <c r="M428" t="s"/>
      <c r="N428" t="s">
        <v>97</v>
      </c>
      <c r="O428" t="s">
        <v>79</v>
      </c>
      <c r="P428" t="s">
        <v>557</v>
      </c>
      <c r="Q428" t="s"/>
      <c r="R428" t="s">
        <v>107</v>
      </c>
      <c r="S428" t="s">
        <v>231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HYPERLINK("https://hotelmonitor-cachepage.eclerx.com/savepage/tk_15433828309787927_sr_2058.html","info")</f>
        <v/>
      </c>
      <c r="AA428" t="n">
        <v>160886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/>
      <c r="AO428" t="s"/>
      <c r="AP428" t="n">
        <v>52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2329709</v>
      </c>
      <c r="AZ428" t="s">
        <v>558</v>
      </c>
      <c r="BA428" t="s"/>
      <c r="BB428" t="n">
        <v>2464553</v>
      </c>
      <c r="BC428" t="n">
        <v>23.3183</v>
      </c>
      <c r="BD428" t="n">
        <v>42.6933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556</v>
      </c>
      <c r="F429" t="n">
        <v>2027352</v>
      </c>
      <c r="G429" t="s">
        <v>74</v>
      </c>
      <c r="H429" t="s">
        <v>75</v>
      </c>
      <c r="I429" t="s"/>
      <c r="J429" t="s">
        <v>76</v>
      </c>
      <c r="K429" t="n">
        <v>44.67</v>
      </c>
      <c r="L429" t="s">
        <v>77</v>
      </c>
      <c r="M429" t="s"/>
      <c r="N429" t="s">
        <v>375</v>
      </c>
      <c r="O429" t="s">
        <v>79</v>
      </c>
      <c r="P429" t="s">
        <v>557</v>
      </c>
      <c r="Q429" t="s"/>
      <c r="R429" t="s">
        <v>107</v>
      </c>
      <c r="S429" t="s">
        <v>312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HYPERLINK("https://hotelmonitor-cachepage.eclerx.com/savepage/tk_15433828309787927_sr_2058.html","info")</f>
        <v/>
      </c>
      <c r="AA429" t="n">
        <v>160886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/>
      <c r="AO429" t="s"/>
      <c r="AP429" t="n">
        <v>52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2329709</v>
      </c>
      <c r="AZ429" t="s">
        <v>558</v>
      </c>
      <c r="BA429" t="s"/>
      <c r="BB429" t="n">
        <v>2464553</v>
      </c>
      <c r="BC429" t="n">
        <v>23.3183</v>
      </c>
      <c r="BD429" t="n">
        <v>42.6933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556</v>
      </c>
      <c r="F430" t="n">
        <v>2027352</v>
      </c>
      <c r="G430" t="s">
        <v>74</v>
      </c>
      <c r="H430" t="s">
        <v>75</v>
      </c>
      <c r="I430" t="s"/>
      <c r="J430" t="s">
        <v>76</v>
      </c>
      <c r="K430" t="n">
        <v>50.33</v>
      </c>
      <c r="L430" t="s">
        <v>77</v>
      </c>
      <c r="M430" t="s"/>
      <c r="N430" t="s">
        <v>78</v>
      </c>
      <c r="O430" t="s">
        <v>79</v>
      </c>
      <c r="P430" t="s">
        <v>557</v>
      </c>
      <c r="Q430" t="s"/>
      <c r="R430" t="s">
        <v>107</v>
      </c>
      <c r="S430" t="s">
        <v>123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HYPERLINK("https://hotelmonitor-cachepage.eclerx.com/savepage/tk_15433828309787927_sr_2058.html","info")</f>
        <v/>
      </c>
      <c r="AA430" t="n">
        <v>160886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/>
      <c r="AO430" t="s"/>
      <c r="AP430" t="n">
        <v>52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2329709</v>
      </c>
      <c r="AZ430" t="s">
        <v>558</v>
      </c>
      <c r="BA430" t="s"/>
      <c r="BB430" t="n">
        <v>2464553</v>
      </c>
      <c r="BC430" t="n">
        <v>23.3183</v>
      </c>
      <c r="BD430" t="n">
        <v>42.6933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556</v>
      </c>
      <c r="F431" t="n">
        <v>2027352</v>
      </c>
      <c r="G431" t="s">
        <v>74</v>
      </c>
      <c r="H431" t="s">
        <v>75</v>
      </c>
      <c r="I431" t="s"/>
      <c r="J431" t="s">
        <v>76</v>
      </c>
      <c r="K431" t="n">
        <v>51.67</v>
      </c>
      <c r="L431" t="s">
        <v>77</v>
      </c>
      <c r="M431" t="s"/>
      <c r="N431" t="s">
        <v>559</v>
      </c>
      <c r="O431" t="s">
        <v>79</v>
      </c>
      <c r="P431" t="s">
        <v>557</v>
      </c>
      <c r="Q431" t="s"/>
      <c r="R431" t="s">
        <v>107</v>
      </c>
      <c r="S431" t="s">
        <v>289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HYPERLINK("https://hotelmonitor-cachepage.eclerx.com/savepage/tk_15433828309787927_sr_2058.html","info")</f>
        <v/>
      </c>
      <c r="AA431" t="n">
        <v>160886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/>
      <c r="AO431" t="s"/>
      <c r="AP431" t="n">
        <v>52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2329709</v>
      </c>
      <c r="AZ431" t="s">
        <v>558</v>
      </c>
      <c r="BA431" t="s"/>
      <c r="BB431" t="n">
        <v>2464553</v>
      </c>
      <c r="BC431" t="n">
        <v>23.3183</v>
      </c>
      <c r="BD431" t="n">
        <v>42.6933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556</v>
      </c>
      <c r="F432" t="n">
        <v>2027352</v>
      </c>
      <c r="G432" t="s">
        <v>74</v>
      </c>
      <c r="H432" t="s">
        <v>75</v>
      </c>
      <c r="I432" t="s"/>
      <c r="J432" t="s">
        <v>76</v>
      </c>
      <c r="K432" t="n">
        <v>53.67</v>
      </c>
      <c r="L432" t="s">
        <v>77</v>
      </c>
      <c r="M432" t="s"/>
      <c r="N432" t="s">
        <v>189</v>
      </c>
      <c r="O432" t="s">
        <v>79</v>
      </c>
      <c r="P432" t="s">
        <v>557</v>
      </c>
      <c r="Q432" t="s"/>
      <c r="R432" t="s">
        <v>107</v>
      </c>
      <c r="S432" t="s">
        <v>225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HYPERLINK("https://hotelmonitor-cachepage.eclerx.com/savepage/tk_15433828309787927_sr_2058.html","info")</f>
        <v/>
      </c>
      <c r="AA432" t="n">
        <v>160886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/>
      <c r="AO432" t="s"/>
      <c r="AP432" t="n">
        <v>52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2329709</v>
      </c>
      <c r="AZ432" t="s">
        <v>558</v>
      </c>
      <c r="BA432" t="s"/>
      <c r="BB432" t="n">
        <v>2464553</v>
      </c>
      <c r="BC432" t="n">
        <v>23.3183</v>
      </c>
      <c r="BD432" t="n">
        <v>42.6933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556</v>
      </c>
      <c r="F433" t="n">
        <v>2027352</v>
      </c>
      <c r="G433" t="s">
        <v>74</v>
      </c>
      <c r="H433" t="s">
        <v>75</v>
      </c>
      <c r="I433" t="s"/>
      <c r="J433" t="s">
        <v>76</v>
      </c>
      <c r="K433" t="n">
        <v>55.33</v>
      </c>
      <c r="L433" t="s">
        <v>77</v>
      </c>
      <c r="M433" t="s"/>
      <c r="N433" t="s">
        <v>560</v>
      </c>
      <c r="O433" t="s">
        <v>79</v>
      </c>
      <c r="P433" t="s">
        <v>557</v>
      </c>
      <c r="Q433" t="s"/>
      <c r="R433" t="s">
        <v>107</v>
      </c>
      <c r="S433" t="s">
        <v>301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HYPERLINK("https://hotelmonitor-cachepage.eclerx.com/savepage/tk_15433828309787927_sr_2058.html","info")</f>
        <v/>
      </c>
      <c r="AA433" t="n">
        <v>160886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/>
      <c r="AO433" t="s"/>
      <c r="AP433" t="n">
        <v>52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2329709</v>
      </c>
      <c r="AZ433" t="s">
        <v>558</v>
      </c>
      <c r="BA433" t="s"/>
      <c r="BB433" t="n">
        <v>2464553</v>
      </c>
      <c r="BC433" t="n">
        <v>23.3183</v>
      </c>
      <c r="BD433" t="n">
        <v>42.6933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556</v>
      </c>
      <c r="F434" t="n">
        <v>2027352</v>
      </c>
      <c r="G434" t="s">
        <v>74</v>
      </c>
      <c r="H434" t="s">
        <v>75</v>
      </c>
      <c r="I434" t="s"/>
      <c r="J434" t="s">
        <v>76</v>
      </c>
      <c r="K434" t="n">
        <v>59</v>
      </c>
      <c r="L434" t="s">
        <v>77</v>
      </c>
      <c r="M434" t="s"/>
      <c r="N434" t="s">
        <v>112</v>
      </c>
      <c r="O434" t="s">
        <v>79</v>
      </c>
      <c r="P434" t="s">
        <v>557</v>
      </c>
      <c r="Q434" t="s"/>
      <c r="R434" t="s">
        <v>107</v>
      </c>
      <c r="S434" t="s">
        <v>302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HYPERLINK("https://hotelmonitor-cachepage.eclerx.com/savepage/tk_15433828309787927_sr_2058.html","info")</f>
        <v/>
      </c>
      <c r="AA434" t="n">
        <v>160886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/>
      <c r="AO434" t="s"/>
      <c r="AP434" t="n">
        <v>52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2329709</v>
      </c>
      <c r="AZ434" t="s">
        <v>558</v>
      </c>
      <c r="BA434" t="s"/>
      <c r="BB434" t="n">
        <v>2464553</v>
      </c>
      <c r="BC434" t="n">
        <v>23.3183</v>
      </c>
      <c r="BD434" t="n">
        <v>42.6933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556</v>
      </c>
      <c r="F435" t="n">
        <v>2027352</v>
      </c>
      <c r="G435" t="s">
        <v>74</v>
      </c>
      <c r="H435" t="s">
        <v>75</v>
      </c>
      <c r="I435" t="s"/>
      <c r="J435" t="s">
        <v>76</v>
      </c>
      <c r="K435" t="n">
        <v>60.67</v>
      </c>
      <c r="L435" t="s">
        <v>77</v>
      </c>
      <c r="M435" t="s"/>
      <c r="N435" t="s">
        <v>116</v>
      </c>
      <c r="O435" t="s">
        <v>79</v>
      </c>
      <c r="P435" t="s">
        <v>557</v>
      </c>
      <c r="Q435" t="s"/>
      <c r="R435" t="s">
        <v>107</v>
      </c>
      <c r="S435" t="s">
        <v>561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HYPERLINK("https://hotelmonitor-cachepage.eclerx.com/savepage/tk_15433828309787927_sr_2058.html","info")</f>
        <v/>
      </c>
      <c r="AA435" t="n">
        <v>160886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/>
      <c r="AO435" t="s"/>
      <c r="AP435" t="n">
        <v>52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2329709</v>
      </c>
      <c r="AZ435" t="s">
        <v>558</v>
      </c>
      <c r="BA435" t="s"/>
      <c r="BB435" t="n">
        <v>2464553</v>
      </c>
      <c r="BC435" t="n">
        <v>23.3183</v>
      </c>
      <c r="BD435" t="n">
        <v>42.6933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556</v>
      </c>
      <c r="F436" t="n">
        <v>2027352</v>
      </c>
      <c r="G436" t="s">
        <v>74</v>
      </c>
      <c r="H436" t="s">
        <v>75</v>
      </c>
      <c r="I436" t="s"/>
      <c r="J436" t="s">
        <v>76</v>
      </c>
      <c r="K436" t="n">
        <v>60.67</v>
      </c>
      <c r="L436" t="s">
        <v>77</v>
      </c>
      <c r="M436" t="s"/>
      <c r="N436" t="s">
        <v>562</v>
      </c>
      <c r="O436" t="s">
        <v>79</v>
      </c>
      <c r="P436" t="s">
        <v>557</v>
      </c>
      <c r="Q436" t="s"/>
      <c r="R436" t="s">
        <v>107</v>
      </c>
      <c r="S436" t="s">
        <v>561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HYPERLINK("https://hotelmonitor-cachepage.eclerx.com/savepage/tk_15433828309787927_sr_2058.html","info")</f>
        <v/>
      </c>
      <c r="AA436" t="n">
        <v>160886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/>
      <c r="AO436" t="s"/>
      <c r="AP436" t="n">
        <v>52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2329709</v>
      </c>
      <c r="AZ436" t="s">
        <v>558</v>
      </c>
      <c r="BA436" t="s"/>
      <c r="BB436" t="n">
        <v>2464553</v>
      </c>
      <c r="BC436" t="n">
        <v>23.3183</v>
      </c>
      <c r="BD436" t="n">
        <v>42.6933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556</v>
      </c>
      <c r="F437" t="n">
        <v>2027352</v>
      </c>
      <c r="G437" t="s">
        <v>74</v>
      </c>
      <c r="H437" t="s">
        <v>75</v>
      </c>
      <c r="I437" t="s"/>
      <c r="J437" t="s">
        <v>76</v>
      </c>
      <c r="K437" t="n">
        <v>80</v>
      </c>
      <c r="L437" t="s">
        <v>77</v>
      </c>
      <c r="M437" t="s"/>
      <c r="N437" t="s">
        <v>563</v>
      </c>
      <c r="O437" t="s">
        <v>79</v>
      </c>
      <c r="P437" t="s">
        <v>557</v>
      </c>
      <c r="Q437" t="s"/>
      <c r="R437" t="s">
        <v>107</v>
      </c>
      <c r="S437" t="s">
        <v>294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HYPERLINK("https://hotelmonitor-cachepage.eclerx.com/savepage/tk_15433828309787927_sr_2058.html","info")</f>
        <v/>
      </c>
      <c r="AA437" t="n">
        <v>160886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/>
      <c r="AO437" t="s"/>
      <c r="AP437" t="n">
        <v>52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2329709</v>
      </c>
      <c r="AZ437" t="s">
        <v>558</v>
      </c>
      <c r="BA437" t="s"/>
      <c r="BB437" t="n">
        <v>2464553</v>
      </c>
      <c r="BC437" t="n">
        <v>23.3183</v>
      </c>
      <c r="BD437" t="n">
        <v>42.6933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556</v>
      </c>
      <c r="F438" t="n">
        <v>2027352</v>
      </c>
      <c r="G438" t="s">
        <v>74</v>
      </c>
      <c r="H438" t="s">
        <v>75</v>
      </c>
      <c r="I438" t="s"/>
      <c r="J438" t="s">
        <v>76</v>
      </c>
      <c r="K438" t="n">
        <v>82.33</v>
      </c>
      <c r="L438" t="s">
        <v>77</v>
      </c>
      <c r="M438" t="s"/>
      <c r="N438" t="s">
        <v>564</v>
      </c>
      <c r="O438" t="s">
        <v>79</v>
      </c>
      <c r="P438" t="s">
        <v>557</v>
      </c>
      <c r="Q438" t="s"/>
      <c r="R438" t="s">
        <v>107</v>
      </c>
      <c r="S438" t="s">
        <v>565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HYPERLINK("https://hotelmonitor-cachepage.eclerx.com/savepage/tk_15433828309787927_sr_2058.html","info")</f>
        <v/>
      </c>
      <c r="AA438" t="n">
        <v>160886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/>
      <c r="AO438" t="s"/>
      <c r="AP438" t="n">
        <v>52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2329709</v>
      </c>
      <c r="AZ438" t="s">
        <v>558</v>
      </c>
      <c r="BA438" t="s"/>
      <c r="BB438" t="n">
        <v>2464553</v>
      </c>
      <c r="BC438" t="n">
        <v>23.3183</v>
      </c>
      <c r="BD438" t="n">
        <v>42.6933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556</v>
      </c>
      <c r="F439" t="n">
        <v>2027352</v>
      </c>
      <c r="G439" t="s">
        <v>74</v>
      </c>
      <c r="H439" t="s">
        <v>75</v>
      </c>
      <c r="I439" t="s"/>
      <c r="J439" t="s">
        <v>76</v>
      </c>
      <c r="K439" t="n">
        <v>88.67</v>
      </c>
      <c r="L439" t="s">
        <v>77</v>
      </c>
      <c r="M439" t="s"/>
      <c r="N439" t="s">
        <v>566</v>
      </c>
      <c r="O439" t="s">
        <v>79</v>
      </c>
      <c r="P439" t="s">
        <v>557</v>
      </c>
      <c r="Q439" t="s"/>
      <c r="R439" t="s">
        <v>107</v>
      </c>
      <c r="S439" t="s">
        <v>143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HYPERLINK("https://hotelmonitor-cachepage.eclerx.com/savepage/tk_15433828309787927_sr_2058.html","info")</f>
        <v/>
      </c>
      <c r="AA439" t="n">
        <v>160886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/>
      <c r="AO439" t="s"/>
      <c r="AP439" t="n">
        <v>52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2329709</v>
      </c>
      <c r="AZ439" t="s">
        <v>558</v>
      </c>
      <c r="BA439" t="s"/>
      <c r="BB439" t="n">
        <v>2464553</v>
      </c>
      <c r="BC439" t="n">
        <v>23.3183</v>
      </c>
      <c r="BD439" t="n">
        <v>42.6933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567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32</v>
      </c>
      <c r="L440" t="s">
        <v>77</v>
      </c>
      <c r="M440" t="s"/>
      <c r="N440" t="s">
        <v>145</v>
      </c>
      <c r="O440" t="s">
        <v>79</v>
      </c>
      <c r="P440" t="s">
        <v>567</v>
      </c>
      <c r="Q440" t="s"/>
      <c r="R440" t="s">
        <v>107</v>
      </c>
      <c r="S440" t="s">
        <v>491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HYPERLINK("https://hotelmonitor-cachepage.eclerx.com/savepage/tk_15433827287685432_sr_2058.html","info")</f>
        <v/>
      </c>
      <c r="AA440" t="n">
        <v>-2992943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/>
      <c r="AO440" t="s"/>
      <c r="AP440" t="n">
        <v>32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2992943</v>
      </c>
      <c r="AZ440" t="s">
        <v>568</v>
      </c>
      <c r="BA440" t="s"/>
      <c r="BB440" t="n">
        <v>3798829</v>
      </c>
      <c r="BC440" t="n">
        <v>23.4492</v>
      </c>
      <c r="BD440" t="n">
        <v>42.6361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567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35.67</v>
      </c>
      <c r="L441" t="s">
        <v>77</v>
      </c>
      <c r="M441" t="s"/>
      <c r="N441" t="s">
        <v>145</v>
      </c>
      <c r="O441" t="s">
        <v>79</v>
      </c>
      <c r="P441" t="s">
        <v>567</v>
      </c>
      <c r="Q441" t="s"/>
      <c r="R441" t="s">
        <v>107</v>
      </c>
      <c r="S441" t="s">
        <v>406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HYPERLINK("https://hotelmonitor-cachepage.eclerx.com/savepage/tk_15433827287685432_sr_2058.html","info")</f>
        <v/>
      </c>
      <c r="AA441" t="n">
        <v>-2992943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/>
      <c r="AO441" t="s"/>
      <c r="AP441" t="n">
        <v>32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2992943</v>
      </c>
      <c r="AZ441" t="s">
        <v>568</v>
      </c>
      <c r="BA441" t="s"/>
      <c r="BB441" t="n">
        <v>3798829</v>
      </c>
      <c r="BC441" t="n">
        <v>23.4492</v>
      </c>
      <c r="BD441" t="n">
        <v>42.6361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567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39.67</v>
      </c>
      <c r="L442" t="s">
        <v>77</v>
      </c>
      <c r="M442" t="s"/>
      <c r="N442" t="s">
        <v>109</v>
      </c>
      <c r="O442" t="s">
        <v>79</v>
      </c>
      <c r="P442" t="s">
        <v>567</v>
      </c>
      <c r="Q442" t="s"/>
      <c r="R442" t="s">
        <v>107</v>
      </c>
      <c r="S442" t="s">
        <v>300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HYPERLINK("https://hotelmonitor-cachepage.eclerx.com/savepage/tk_15433827287685432_sr_2058.html","info")</f>
        <v/>
      </c>
      <c r="AA442" t="n">
        <v>-2992943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/>
      <c r="AO442" t="s"/>
      <c r="AP442" t="n">
        <v>32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2992943</v>
      </c>
      <c r="AZ442" t="s">
        <v>568</v>
      </c>
      <c r="BA442" t="s"/>
      <c r="BB442" t="n">
        <v>3798829</v>
      </c>
      <c r="BC442" t="n">
        <v>23.4492</v>
      </c>
      <c r="BD442" t="n">
        <v>42.6361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567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40.33</v>
      </c>
      <c r="L443" t="s">
        <v>77</v>
      </c>
      <c r="M443" t="s"/>
      <c r="N443" t="s">
        <v>97</v>
      </c>
      <c r="O443" t="s">
        <v>79</v>
      </c>
      <c r="P443" t="s">
        <v>567</v>
      </c>
      <c r="Q443" t="s"/>
      <c r="R443" t="s">
        <v>107</v>
      </c>
      <c r="S443" t="s">
        <v>398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HYPERLINK("https://hotelmonitor-cachepage.eclerx.com/savepage/tk_15433827287685432_sr_2058.html","info")</f>
        <v/>
      </c>
      <c r="AA443" t="n">
        <v>-2992943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/>
      <c r="AO443" t="s"/>
      <c r="AP443" t="n">
        <v>32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2992943</v>
      </c>
      <c r="AZ443" t="s">
        <v>568</v>
      </c>
      <c r="BA443" t="s"/>
      <c r="BB443" t="n">
        <v>3798829</v>
      </c>
      <c r="BC443" t="n">
        <v>23.4492</v>
      </c>
      <c r="BD443" t="n">
        <v>42.6361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567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47.33</v>
      </c>
      <c r="L444" t="s">
        <v>77</v>
      </c>
      <c r="M444" t="s"/>
      <c r="N444" t="s">
        <v>569</v>
      </c>
      <c r="O444" t="s">
        <v>79</v>
      </c>
      <c r="P444" t="s">
        <v>567</v>
      </c>
      <c r="Q444" t="s"/>
      <c r="R444" t="s">
        <v>107</v>
      </c>
      <c r="S444" t="s">
        <v>121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HYPERLINK("https://hotelmonitor-cachepage.eclerx.com/savepage/tk_15433827287685432_sr_2058.html","info")</f>
        <v/>
      </c>
      <c r="AA444" t="n">
        <v>-2992943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/>
      <c r="AO444" t="s"/>
      <c r="AP444" t="n">
        <v>32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2992943</v>
      </c>
      <c r="AZ444" t="s">
        <v>568</v>
      </c>
      <c r="BA444" t="s"/>
      <c r="BB444" t="n">
        <v>3798829</v>
      </c>
      <c r="BC444" t="n">
        <v>23.4492</v>
      </c>
      <c r="BD444" t="n">
        <v>42.6361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570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29</v>
      </c>
      <c r="L445" t="s">
        <v>77</v>
      </c>
      <c r="M445" t="s"/>
      <c r="N445" t="s">
        <v>571</v>
      </c>
      <c r="O445" t="s">
        <v>79</v>
      </c>
      <c r="P445" t="s">
        <v>570</v>
      </c>
      <c r="Q445" t="s"/>
      <c r="R445" t="s">
        <v>80</v>
      </c>
      <c r="S445" t="s">
        <v>572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HYPERLINK("https://hotelmonitor-cachepage.eclerx.com/savepage/tk_15433829238860939_sr_2058.html","info")</f>
        <v/>
      </c>
      <c r="AA445" t="n">
        <v>-6667691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95</v>
      </c>
      <c r="AL445" t="s"/>
      <c r="AM445" t="s"/>
      <c r="AN445" t="s"/>
      <c r="AO445" t="s"/>
      <c r="AP445" t="n">
        <v>69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6667691</v>
      </c>
      <c r="AZ445" t="s">
        <v>358</v>
      </c>
      <c r="BA445" t="s"/>
      <c r="BB445" t="n">
        <v>112051</v>
      </c>
      <c r="BC445" t="n">
        <v>23.6052</v>
      </c>
      <c r="BD445" t="n">
        <v>42.2681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570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35.67</v>
      </c>
      <c r="L446" t="s">
        <v>77</v>
      </c>
      <c r="M446" t="s"/>
      <c r="N446" t="s">
        <v>571</v>
      </c>
      <c r="O446" t="s">
        <v>79</v>
      </c>
      <c r="P446" t="s">
        <v>570</v>
      </c>
      <c r="Q446" t="s"/>
      <c r="R446" t="s">
        <v>80</v>
      </c>
      <c r="S446" t="s">
        <v>406</v>
      </c>
      <c r="T446" t="s">
        <v>82</v>
      </c>
      <c r="U446" t="s"/>
      <c r="V446" t="s">
        <v>83</v>
      </c>
      <c r="W446" t="s">
        <v>118</v>
      </c>
      <c r="X446" t="s"/>
      <c r="Y446" t="s">
        <v>85</v>
      </c>
      <c r="Z446">
        <f>HYPERLINK("https://hotelmonitor-cachepage.eclerx.com/savepage/tk_15433829238860939_sr_2058.html","info")</f>
        <v/>
      </c>
      <c r="AA446" t="n">
        <v>-6667691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95</v>
      </c>
      <c r="AL446" t="s"/>
      <c r="AM446" t="s"/>
      <c r="AN446" t="s"/>
      <c r="AO446" t="s"/>
      <c r="AP446" t="n">
        <v>69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6667691</v>
      </c>
      <c r="AZ446" t="s">
        <v>358</v>
      </c>
      <c r="BA446" t="s"/>
      <c r="BB446" t="n">
        <v>112051</v>
      </c>
      <c r="BC446" t="n">
        <v>23.6052</v>
      </c>
      <c r="BD446" t="n">
        <v>42.2681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570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42</v>
      </c>
      <c r="L447" t="s">
        <v>77</v>
      </c>
      <c r="M447" t="s"/>
      <c r="N447" t="s">
        <v>100</v>
      </c>
      <c r="O447" t="s">
        <v>79</v>
      </c>
      <c r="P447" t="s">
        <v>570</v>
      </c>
      <c r="Q447" t="s"/>
      <c r="R447" t="s">
        <v>80</v>
      </c>
      <c r="S447" t="s">
        <v>104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HYPERLINK("https://hotelmonitor-cachepage.eclerx.com/savepage/tk_15433829238860939_sr_2058.html","info")</f>
        <v/>
      </c>
      <c r="AA447" t="n">
        <v>-6667691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95</v>
      </c>
      <c r="AL447" t="s"/>
      <c r="AM447" t="s"/>
      <c r="AN447" t="s"/>
      <c r="AO447" t="s"/>
      <c r="AP447" t="n">
        <v>69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6667691</v>
      </c>
      <c r="AZ447" t="s">
        <v>358</v>
      </c>
      <c r="BA447" t="s"/>
      <c r="BB447" t="n">
        <v>112051</v>
      </c>
      <c r="BC447" t="n">
        <v>23.6052</v>
      </c>
      <c r="BD447" t="n">
        <v>42.2681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570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47.33</v>
      </c>
      <c r="L448" t="s">
        <v>77</v>
      </c>
      <c r="M448" t="s"/>
      <c r="N448" t="s">
        <v>100</v>
      </c>
      <c r="O448" t="s">
        <v>79</v>
      </c>
      <c r="P448" t="s">
        <v>570</v>
      </c>
      <c r="Q448" t="s"/>
      <c r="R448" t="s">
        <v>80</v>
      </c>
      <c r="S448" t="s">
        <v>121</v>
      </c>
      <c r="T448" t="s">
        <v>82</v>
      </c>
      <c r="U448" t="s"/>
      <c r="V448" t="s">
        <v>83</v>
      </c>
      <c r="W448" t="s">
        <v>118</v>
      </c>
      <c r="X448" t="s"/>
      <c r="Y448" t="s">
        <v>85</v>
      </c>
      <c r="Z448">
        <f>HYPERLINK("https://hotelmonitor-cachepage.eclerx.com/savepage/tk_15433829238860939_sr_2058.html","info")</f>
        <v/>
      </c>
      <c r="AA448" t="n">
        <v>-6667691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95</v>
      </c>
      <c r="AL448" t="s"/>
      <c r="AM448" t="s"/>
      <c r="AN448" t="s"/>
      <c r="AO448" t="s"/>
      <c r="AP448" t="n">
        <v>69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6667691</v>
      </c>
      <c r="AZ448" t="s">
        <v>358</v>
      </c>
      <c r="BA448" t="s"/>
      <c r="BB448" t="n">
        <v>112051</v>
      </c>
      <c r="BC448" t="n">
        <v>23.6052</v>
      </c>
      <c r="BD448" t="n">
        <v>42.2681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570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47.67</v>
      </c>
      <c r="L449" t="s">
        <v>77</v>
      </c>
      <c r="M449" t="s"/>
      <c r="N449" t="s">
        <v>97</v>
      </c>
      <c r="O449" t="s">
        <v>79</v>
      </c>
      <c r="P449" t="s">
        <v>570</v>
      </c>
      <c r="Q449" t="s"/>
      <c r="R449" t="s">
        <v>80</v>
      </c>
      <c r="S449" t="s">
        <v>506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HYPERLINK("https://hotelmonitor-cachepage.eclerx.com/savepage/tk_15433829238860939_sr_2058.html","info")</f>
        <v/>
      </c>
      <c r="AA449" t="n">
        <v>-6667691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95</v>
      </c>
      <c r="AL449" t="s"/>
      <c r="AM449" t="s"/>
      <c r="AN449" t="s"/>
      <c r="AO449" t="s"/>
      <c r="AP449" t="n">
        <v>69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6667691</v>
      </c>
      <c r="AZ449" t="s">
        <v>358</v>
      </c>
      <c r="BA449" t="s"/>
      <c r="BB449" t="n">
        <v>112051</v>
      </c>
      <c r="BC449" t="n">
        <v>23.6052</v>
      </c>
      <c r="BD449" t="n">
        <v>42.2681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570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57.67</v>
      </c>
      <c r="L450" t="s">
        <v>77</v>
      </c>
      <c r="M450" t="s"/>
      <c r="N450" t="s">
        <v>97</v>
      </c>
      <c r="O450" t="s">
        <v>79</v>
      </c>
      <c r="P450" t="s">
        <v>570</v>
      </c>
      <c r="Q450" t="s"/>
      <c r="R450" t="s">
        <v>80</v>
      </c>
      <c r="S450" t="s">
        <v>573</v>
      </c>
      <c r="T450" t="s">
        <v>82</v>
      </c>
      <c r="U450" t="s"/>
      <c r="V450" t="s">
        <v>83</v>
      </c>
      <c r="W450" t="s">
        <v>118</v>
      </c>
      <c r="X450" t="s"/>
      <c r="Y450" t="s">
        <v>85</v>
      </c>
      <c r="Z450">
        <f>HYPERLINK("https://hotelmonitor-cachepage.eclerx.com/savepage/tk_15433829238860939_sr_2058.html","info")</f>
        <v/>
      </c>
      <c r="AA450" t="n">
        <v>-6667691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95</v>
      </c>
      <c r="AL450" t="s"/>
      <c r="AM450" t="s"/>
      <c r="AN450" t="s"/>
      <c r="AO450" t="s"/>
      <c r="AP450" t="n">
        <v>69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6667691</v>
      </c>
      <c r="AZ450" t="s">
        <v>358</v>
      </c>
      <c r="BA450" t="s"/>
      <c r="BB450" t="n">
        <v>112051</v>
      </c>
      <c r="BC450" t="n">
        <v>23.6052</v>
      </c>
      <c r="BD450" t="n">
        <v>42.2681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570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62.67</v>
      </c>
      <c r="L451" t="s">
        <v>77</v>
      </c>
      <c r="M451" t="s"/>
      <c r="N451" t="s">
        <v>100</v>
      </c>
      <c r="O451" t="s">
        <v>79</v>
      </c>
      <c r="P451" t="s">
        <v>570</v>
      </c>
      <c r="Q451" t="s"/>
      <c r="R451" t="s">
        <v>80</v>
      </c>
      <c r="S451" t="s">
        <v>137</v>
      </c>
      <c r="T451" t="s">
        <v>82</v>
      </c>
      <c r="U451" t="s"/>
      <c r="V451" t="s">
        <v>83</v>
      </c>
      <c r="W451" t="s">
        <v>124</v>
      </c>
      <c r="X451" t="s"/>
      <c r="Y451" t="s">
        <v>85</v>
      </c>
      <c r="Z451">
        <f>HYPERLINK("https://hotelmonitor-cachepage.eclerx.com/savepage/tk_15433829238860939_sr_2058.html","info")</f>
        <v/>
      </c>
      <c r="AA451" t="n">
        <v>-6667691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95</v>
      </c>
      <c r="AL451" t="s"/>
      <c r="AM451" t="s"/>
      <c r="AN451" t="s"/>
      <c r="AO451" t="s"/>
      <c r="AP451" t="n">
        <v>69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6667691</v>
      </c>
      <c r="AZ451" t="s">
        <v>358</v>
      </c>
      <c r="BA451" t="s"/>
      <c r="BB451" t="n">
        <v>112051</v>
      </c>
      <c r="BC451" t="n">
        <v>23.6052</v>
      </c>
      <c r="BD451" t="n">
        <v>42.2681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574</v>
      </c>
      <c r="F452" t="n">
        <v>2027359</v>
      </c>
      <c r="G452" t="s">
        <v>74</v>
      </c>
      <c r="H452" t="s">
        <v>75</v>
      </c>
      <c r="I452" t="s"/>
      <c r="J452" t="s">
        <v>76</v>
      </c>
      <c r="K452" t="n">
        <v>31</v>
      </c>
      <c r="L452" t="s">
        <v>77</v>
      </c>
      <c r="M452" t="s"/>
      <c r="N452" t="s">
        <v>106</v>
      </c>
      <c r="O452" t="s">
        <v>79</v>
      </c>
      <c r="P452" t="s">
        <v>574</v>
      </c>
      <c r="Q452" t="s"/>
      <c r="R452" t="s">
        <v>107</v>
      </c>
      <c r="S452" t="s">
        <v>526</v>
      </c>
      <c r="T452" t="s">
        <v>82</v>
      </c>
      <c r="U452" t="s"/>
      <c r="V452" t="s">
        <v>83</v>
      </c>
      <c r="W452" t="s">
        <v>138</v>
      </c>
      <c r="X452" t="s"/>
      <c r="Y452" t="s">
        <v>85</v>
      </c>
      <c r="Z452">
        <f>HYPERLINK("https://hotelmonitor-cachepage.eclerx.com/savepage/tk_15433830431542046_sr_2058.html","info")</f>
        <v/>
      </c>
      <c r="AA452" t="n">
        <v>216743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/>
      <c r="AO452" t="s"/>
      <c r="AP452" t="n">
        <v>90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2330159</v>
      </c>
      <c r="AZ452" t="s">
        <v>575</v>
      </c>
      <c r="BA452" t="s"/>
      <c r="BB452" t="n">
        <v>4077196</v>
      </c>
      <c r="BC452" t="n">
        <v>23.346</v>
      </c>
      <c r="BD452" t="n">
        <v>42.6533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574</v>
      </c>
      <c r="F453" t="n">
        <v>2027359</v>
      </c>
      <c r="G453" t="s">
        <v>74</v>
      </c>
      <c r="H453" t="s">
        <v>75</v>
      </c>
      <c r="I453" t="s"/>
      <c r="J453" t="s">
        <v>76</v>
      </c>
      <c r="K453" t="n">
        <v>31.33</v>
      </c>
      <c r="L453" t="s">
        <v>77</v>
      </c>
      <c r="M453" t="s"/>
      <c r="N453" t="s">
        <v>97</v>
      </c>
      <c r="O453" t="s">
        <v>79</v>
      </c>
      <c r="P453" t="s">
        <v>574</v>
      </c>
      <c r="Q453" t="s"/>
      <c r="R453" t="s">
        <v>107</v>
      </c>
      <c r="S453" t="s">
        <v>110</v>
      </c>
      <c r="T453" t="s">
        <v>82</v>
      </c>
      <c r="U453" t="s"/>
      <c r="V453" t="s">
        <v>83</v>
      </c>
      <c r="W453" t="s">
        <v>138</v>
      </c>
      <c r="X453" t="s"/>
      <c r="Y453" t="s">
        <v>85</v>
      </c>
      <c r="Z453">
        <f>HYPERLINK("https://hotelmonitor-cachepage.eclerx.com/savepage/tk_15433830431542046_sr_2058.html","info")</f>
        <v/>
      </c>
      <c r="AA453" t="n">
        <v>216743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/>
      <c r="AO453" t="s"/>
      <c r="AP453" t="n">
        <v>90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2330159</v>
      </c>
      <c r="AZ453" t="s">
        <v>575</v>
      </c>
      <c r="BA453" t="s"/>
      <c r="BB453" t="n">
        <v>4077196</v>
      </c>
      <c r="BC453" t="n">
        <v>23.346</v>
      </c>
      <c r="BD453" t="n">
        <v>42.6533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574</v>
      </c>
      <c r="F454" t="n">
        <v>2027359</v>
      </c>
      <c r="G454" t="s">
        <v>74</v>
      </c>
      <c r="H454" t="s">
        <v>75</v>
      </c>
      <c r="I454" t="s"/>
      <c r="J454" t="s">
        <v>76</v>
      </c>
      <c r="K454" t="n">
        <v>32</v>
      </c>
      <c r="L454" t="s">
        <v>77</v>
      </c>
      <c r="M454" t="s"/>
      <c r="N454" t="s">
        <v>78</v>
      </c>
      <c r="O454" t="s">
        <v>79</v>
      </c>
      <c r="P454" t="s">
        <v>574</v>
      </c>
      <c r="Q454" t="s"/>
      <c r="R454" t="s">
        <v>107</v>
      </c>
      <c r="S454" t="s">
        <v>491</v>
      </c>
      <c r="T454" t="s">
        <v>82</v>
      </c>
      <c r="U454" t="s"/>
      <c r="V454" t="s">
        <v>83</v>
      </c>
      <c r="W454" t="s">
        <v>138</v>
      </c>
      <c r="X454" t="s"/>
      <c r="Y454" t="s">
        <v>85</v>
      </c>
      <c r="Z454">
        <f>HYPERLINK("https://hotelmonitor-cachepage.eclerx.com/savepage/tk_15433830431542046_sr_2058.html","info")</f>
        <v/>
      </c>
      <c r="AA454" t="n">
        <v>216743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/>
      <c r="AO454" t="s"/>
      <c r="AP454" t="n">
        <v>90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2330159</v>
      </c>
      <c r="AZ454" t="s">
        <v>575</v>
      </c>
      <c r="BA454" t="s"/>
      <c r="BB454" t="n">
        <v>4077196</v>
      </c>
      <c r="BC454" t="n">
        <v>23.346</v>
      </c>
      <c r="BD454" t="n">
        <v>42.6533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574</v>
      </c>
      <c r="F455" t="n">
        <v>2027359</v>
      </c>
      <c r="G455" t="s">
        <v>74</v>
      </c>
      <c r="H455" t="s">
        <v>75</v>
      </c>
      <c r="I455" t="s"/>
      <c r="J455" t="s">
        <v>76</v>
      </c>
      <c r="K455" t="n">
        <v>34.67</v>
      </c>
      <c r="L455" t="s">
        <v>77</v>
      </c>
      <c r="M455" t="s"/>
      <c r="N455" t="s">
        <v>106</v>
      </c>
      <c r="O455" t="s">
        <v>79</v>
      </c>
      <c r="P455" t="s">
        <v>574</v>
      </c>
      <c r="Q455" t="s"/>
      <c r="R455" t="s">
        <v>107</v>
      </c>
      <c r="S455" t="s">
        <v>103</v>
      </c>
      <c r="T455" t="s">
        <v>82</v>
      </c>
      <c r="U455" t="s"/>
      <c r="V455" t="s">
        <v>83</v>
      </c>
      <c r="W455" t="s">
        <v>138</v>
      </c>
      <c r="X455" t="s"/>
      <c r="Y455" t="s">
        <v>85</v>
      </c>
      <c r="Z455">
        <f>HYPERLINK("https://hotelmonitor-cachepage.eclerx.com/savepage/tk_15433830431542046_sr_2058.html","info")</f>
        <v/>
      </c>
      <c r="AA455" t="n">
        <v>216743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/>
      <c r="AO455" t="s"/>
      <c r="AP455" t="n">
        <v>90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2330159</v>
      </c>
      <c r="AZ455" t="s">
        <v>575</v>
      </c>
      <c r="BA455" t="s"/>
      <c r="BB455" t="n">
        <v>4077196</v>
      </c>
      <c r="BC455" t="n">
        <v>23.346</v>
      </c>
      <c r="BD455" t="n">
        <v>42.6533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574</v>
      </c>
      <c r="F456" t="n">
        <v>2027359</v>
      </c>
      <c r="G456" t="s">
        <v>74</v>
      </c>
      <c r="H456" t="s">
        <v>75</v>
      </c>
      <c r="I456" t="s"/>
      <c r="J456" t="s">
        <v>76</v>
      </c>
      <c r="K456" t="n">
        <v>35.67</v>
      </c>
      <c r="L456" t="s">
        <v>77</v>
      </c>
      <c r="M456" t="s"/>
      <c r="N456" t="s">
        <v>576</v>
      </c>
      <c r="O456" t="s">
        <v>79</v>
      </c>
      <c r="P456" t="s">
        <v>574</v>
      </c>
      <c r="Q456" t="s"/>
      <c r="R456" t="s">
        <v>107</v>
      </c>
      <c r="S456" t="s">
        <v>406</v>
      </c>
      <c r="T456" t="s">
        <v>82</v>
      </c>
      <c r="U456" t="s"/>
      <c r="V456" t="s">
        <v>83</v>
      </c>
      <c r="W456" t="s">
        <v>138</v>
      </c>
      <c r="X456" t="s"/>
      <c r="Y456" t="s">
        <v>85</v>
      </c>
      <c r="Z456">
        <f>HYPERLINK("https://hotelmonitor-cachepage.eclerx.com/savepage/tk_15433830431542046_sr_2058.html","info")</f>
        <v/>
      </c>
      <c r="AA456" t="n">
        <v>216743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/>
      <c r="AO456" t="s"/>
      <c r="AP456" t="n">
        <v>90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2330159</v>
      </c>
      <c r="AZ456" t="s">
        <v>575</v>
      </c>
      <c r="BA456" t="s"/>
      <c r="BB456" t="n">
        <v>4077196</v>
      </c>
      <c r="BC456" t="n">
        <v>23.346</v>
      </c>
      <c r="BD456" t="n">
        <v>42.6533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574</v>
      </c>
      <c r="F457" t="n">
        <v>2027359</v>
      </c>
      <c r="G457" t="s">
        <v>74</v>
      </c>
      <c r="H457" t="s">
        <v>75</v>
      </c>
      <c r="I457" t="s"/>
      <c r="J457" t="s">
        <v>76</v>
      </c>
      <c r="K457" t="n">
        <v>35.67</v>
      </c>
      <c r="L457" t="s">
        <v>77</v>
      </c>
      <c r="M457" t="s"/>
      <c r="N457" t="s">
        <v>78</v>
      </c>
      <c r="O457" t="s">
        <v>79</v>
      </c>
      <c r="P457" t="s">
        <v>574</v>
      </c>
      <c r="Q457" t="s"/>
      <c r="R457" t="s">
        <v>107</v>
      </c>
      <c r="S457" t="s">
        <v>406</v>
      </c>
      <c r="T457" t="s">
        <v>82</v>
      </c>
      <c r="U457" t="s"/>
      <c r="V457" t="s">
        <v>83</v>
      </c>
      <c r="W457" t="s">
        <v>138</v>
      </c>
      <c r="X457" t="s"/>
      <c r="Y457" t="s">
        <v>85</v>
      </c>
      <c r="Z457">
        <f>HYPERLINK("https://hotelmonitor-cachepage.eclerx.com/savepage/tk_15433830431542046_sr_2058.html","info")</f>
        <v/>
      </c>
      <c r="AA457" t="n">
        <v>216743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/>
      <c r="AO457" t="s"/>
      <c r="AP457" t="n">
        <v>90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2330159</v>
      </c>
      <c r="AZ457" t="s">
        <v>575</v>
      </c>
      <c r="BA457" t="s"/>
      <c r="BB457" t="n">
        <v>4077196</v>
      </c>
      <c r="BC457" t="n">
        <v>23.346</v>
      </c>
      <c r="BD457" t="n">
        <v>42.6533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574</v>
      </c>
      <c r="F458" t="n">
        <v>2027359</v>
      </c>
      <c r="G458" t="s">
        <v>74</v>
      </c>
      <c r="H458" t="s">
        <v>75</v>
      </c>
      <c r="I458" t="s"/>
      <c r="J458" t="s">
        <v>76</v>
      </c>
      <c r="K458" t="n">
        <v>36</v>
      </c>
      <c r="L458" t="s">
        <v>77</v>
      </c>
      <c r="M458" t="s"/>
      <c r="N458" t="s">
        <v>577</v>
      </c>
      <c r="O458" t="s">
        <v>79</v>
      </c>
      <c r="P458" t="s">
        <v>574</v>
      </c>
      <c r="Q458" t="s"/>
      <c r="R458" t="s">
        <v>107</v>
      </c>
      <c r="S458" t="s">
        <v>330</v>
      </c>
      <c r="T458" t="s">
        <v>82</v>
      </c>
      <c r="U458" t="s"/>
      <c r="V458" t="s">
        <v>83</v>
      </c>
      <c r="W458" t="s">
        <v>138</v>
      </c>
      <c r="X458" t="s"/>
      <c r="Y458" t="s">
        <v>85</v>
      </c>
      <c r="Z458">
        <f>HYPERLINK("https://hotelmonitor-cachepage.eclerx.com/savepage/tk_15433830431542046_sr_2058.html","info")</f>
        <v/>
      </c>
      <c r="AA458" t="n">
        <v>216743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/>
      <c r="AO458" t="s"/>
      <c r="AP458" t="n">
        <v>90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2330159</v>
      </c>
      <c r="AZ458" t="s">
        <v>575</v>
      </c>
      <c r="BA458" t="s"/>
      <c r="BB458" t="n">
        <v>4077196</v>
      </c>
      <c r="BC458" t="n">
        <v>23.346</v>
      </c>
      <c r="BD458" t="n">
        <v>42.6533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574</v>
      </c>
      <c r="F459" t="n">
        <v>2027359</v>
      </c>
      <c r="G459" t="s">
        <v>74</v>
      </c>
      <c r="H459" t="s">
        <v>75</v>
      </c>
      <c r="I459" t="s"/>
      <c r="J459" t="s">
        <v>76</v>
      </c>
      <c r="K459" t="n">
        <v>36</v>
      </c>
      <c r="L459" t="s">
        <v>77</v>
      </c>
      <c r="M459" t="s"/>
      <c r="N459" t="s">
        <v>578</v>
      </c>
      <c r="O459" t="s">
        <v>79</v>
      </c>
      <c r="P459" t="s">
        <v>574</v>
      </c>
      <c r="Q459" t="s"/>
      <c r="R459" t="s">
        <v>107</v>
      </c>
      <c r="S459" t="s">
        <v>330</v>
      </c>
      <c r="T459" t="s">
        <v>82</v>
      </c>
      <c r="U459" t="s"/>
      <c r="V459" t="s">
        <v>83</v>
      </c>
      <c r="W459" t="s">
        <v>138</v>
      </c>
      <c r="X459" t="s"/>
      <c r="Y459" t="s">
        <v>85</v>
      </c>
      <c r="Z459">
        <f>HYPERLINK("https://hotelmonitor-cachepage.eclerx.com/savepage/tk_15433830431542046_sr_2058.html","info")</f>
        <v/>
      </c>
      <c r="AA459" t="n">
        <v>216743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/>
      <c r="AO459" t="s"/>
      <c r="AP459" t="n">
        <v>90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2330159</v>
      </c>
      <c r="AZ459" t="s">
        <v>575</v>
      </c>
      <c r="BA459" t="s"/>
      <c r="BB459" t="n">
        <v>4077196</v>
      </c>
      <c r="BC459" t="n">
        <v>23.346</v>
      </c>
      <c r="BD459" t="n">
        <v>42.6533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574</v>
      </c>
      <c r="F460" t="n">
        <v>2027359</v>
      </c>
      <c r="G460" t="s">
        <v>74</v>
      </c>
      <c r="H460" t="s">
        <v>75</v>
      </c>
      <c r="I460" t="s"/>
      <c r="J460" t="s">
        <v>76</v>
      </c>
      <c r="K460" t="n">
        <v>37.67</v>
      </c>
      <c r="L460" t="s">
        <v>77</v>
      </c>
      <c r="M460" t="s"/>
      <c r="N460" t="s">
        <v>577</v>
      </c>
      <c r="O460" t="s">
        <v>79</v>
      </c>
      <c r="P460" t="s">
        <v>574</v>
      </c>
      <c r="Q460" t="s"/>
      <c r="R460" t="s">
        <v>107</v>
      </c>
      <c r="S460" t="s">
        <v>113</v>
      </c>
      <c r="T460" t="s">
        <v>82</v>
      </c>
      <c r="U460" t="s"/>
      <c r="V460" t="s">
        <v>83</v>
      </c>
      <c r="W460" t="s">
        <v>138</v>
      </c>
      <c r="X460" t="s"/>
      <c r="Y460" t="s">
        <v>85</v>
      </c>
      <c r="Z460">
        <f>HYPERLINK("https://hotelmonitor-cachepage.eclerx.com/savepage/tk_15433830431542046_sr_2058.html","info")</f>
        <v/>
      </c>
      <c r="AA460" t="n">
        <v>216743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/>
      <c r="AO460" t="s"/>
      <c r="AP460" t="n">
        <v>90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2330159</v>
      </c>
      <c r="AZ460" t="s">
        <v>575</v>
      </c>
      <c r="BA460" t="s"/>
      <c r="BB460" t="n">
        <v>4077196</v>
      </c>
      <c r="BC460" t="n">
        <v>23.346</v>
      </c>
      <c r="BD460" t="n">
        <v>42.6533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574</v>
      </c>
      <c r="F461" t="n">
        <v>2027359</v>
      </c>
      <c r="G461" t="s">
        <v>74</v>
      </c>
      <c r="H461" t="s">
        <v>75</v>
      </c>
      <c r="I461" t="s"/>
      <c r="J461" t="s">
        <v>76</v>
      </c>
      <c r="K461" t="n">
        <v>38</v>
      </c>
      <c r="L461" t="s">
        <v>77</v>
      </c>
      <c r="M461" t="s"/>
      <c r="N461" t="s">
        <v>578</v>
      </c>
      <c r="O461" t="s">
        <v>79</v>
      </c>
      <c r="P461" t="s">
        <v>574</v>
      </c>
      <c r="Q461" t="s"/>
      <c r="R461" t="s">
        <v>107</v>
      </c>
      <c r="S461" t="s">
        <v>221</v>
      </c>
      <c r="T461" t="s">
        <v>82</v>
      </c>
      <c r="U461" t="s"/>
      <c r="V461" t="s">
        <v>83</v>
      </c>
      <c r="W461" t="s">
        <v>138</v>
      </c>
      <c r="X461" t="s"/>
      <c r="Y461" t="s">
        <v>85</v>
      </c>
      <c r="Z461">
        <f>HYPERLINK("https://hotelmonitor-cachepage.eclerx.com/savepage/tk_15433830431542046_sr_2058.html","info")</f>
        <v/>
      </c>
      <c r="AA461" t="n">
        <v>216743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/>
      <c r="AO461" t="s"/>
      <c r="AP461" t="n">
        <v>90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2330159</v>
      </c>
      <c r="AZ461" t="s">
        <v>575</v>
      </c>
      <c r="BA461" t="s"/>
      <c r="BB461" t="n">
        <v>4077196</v>
      </c>
      <c r="BC461" t="n">
        <v>23.346</v>
      </c>
      <c r="BD461" t="n">
        <v>42.6533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574</v>
      </c>
      <c r="F462" t="n">
        <v>2027359</v>
      </c>
      <c r="G462" t="s">
        <v>74</v>
      </c>
      <c r="H462" t="s">
        <v>75</v>
      </c>
      <c r="I462" t="s"/>
      <c r="J462" t="s">
        <v>76</v>
      </c>
      <c r="K462" t="n">
        <v>38</v>
      </c>
      <c r="L462" t="s">
        <v>77</v>
      </c>
      <c r="M462" t="s"/>
      <c r="N462" t="s">
        <v>579</v>
      </c>
      <c r="O462" t="s">
        <v>79</v>
      </c>
      <c r="P462" t="s">
        <v>574</v>
      </c>
      <c r="Q462" t="s"/>
      <c r="R462" t="s">
        <v>107</v>
      </c>
      <c r="S462" t="s">
        <v>221</v>
      </c>
      <c r="T462" t="s">
        <v>82</v>
      </c>
      <c r="U462" t="s"/>
      <c r="V462" t="s">
        <v>83</v>
      </c>
      <c r="W462" t="s">
        <v>138</v>
      </c>
      <c r="X462" t="s"/>
      <c r="Y462" t="s">
        <v>85</v>
      </c>
      <c r="Z462">
        <f>HYPERLINK("https://hotelmonitor-cachepage.eclerx.com/savepage/tk_15433830431542046_sr_2058.html","info")</f>
        <v/>
      </c>
      <c r="AA462" t="n">
        <v>216743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/>
      <c r="AO462" t="s"/>
      <c r="AP462" t="n">
        <v>90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2330159</v>
      </c>
      <c r="AZ462" t="s">
        <v>575</v>
      </c>
      <c r="BA462" t="s"/>
      <c r="BB462" t="n">
        <v>4077196</v>
      </c>
      <c r="BC462" t="n">
        <v>23.346</v>
      </c>
      <c r="BD462" t="n">
        <v>42.6533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574</v>
      </c>
      <c r="F463" t="n">
        <v>2027359</v>
      </c>
      <c r="G463" t="s">
        <v>74</v>
      </c>
      <c r="H463" t="s">
        <v>75</v>
      </c>
      <c r="I463" t="s"/>
      <c r="J463" t="s">
        <v>76</v>
      </c>
      <c r="K463" t="n">
        <v>38.67</v>
      </c>
      <c r="L463" t="s">
        <v>77</v>
      </c>
      <c r="M463" t="s"/>
      <c r="N463" t="s">
        <v>580</v>
      </c>
      <c r="O463" t="s">
        <v>79</v>
      </c>
      <c r="P463" t="s">
        <v>574</v>
      </c>
      <c r="Q463" t="s"/>
      <c r="R463" t="s">
        <v>107</v>
      </c>
      <c r="S463" t="s">
        <v>581</v>
      </c>
      <c r="T463" t="s">
        <v>82</v>
      </c>
      <c r="U463" t="s"/>
      <c r="V463" t="s">
        <v>83</v>
      </c>
      <c r="W463" t="s">
        <v>138</v>
      </c>
      <c r="X463" t="s"/>
      <c r="Y463" t="s">
        <v>85</v>
      </c>
      <c r="Z463">
        <f>HYPERLINK("https://hotelmonitor-cachepage.eclerx.com/savepage/tk_15433830431542046_sr_2058.html","info")</f>
        <v/>
      </c>
      <c r="AA463" t="n">
        <v>216743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/>
      <c r="AO463" t="s"/>
      <c r="AP463" t="n">
        <v>90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2330159</v>
      </c>
      <c r="AZ463" t="s">
        <v>575</v>
      </c>
      <c r="BA463" t="s"/>
      <c r="BB463" t="n">
        <v>4077196</v>
      </c>
      <c r="BC463" t="n">
        <v>23.346</v>
      </c>
      <c r="BD463" t="n">
        <v>42.6533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574</v>
      </c>
      <c r="F464" t="n">
        <v>2027359</v>
      </c>
      <c r="G464" t="s">
        <v>74</v>
      </c>
      <c r="H464" t="s">
        <v>75</v>
      </c>
      <c r="I464" t="s"/>
      <c r="J464" t="s">
        <v>76</v>
      </c>
      <c r="K464" t="n">
        <v>40.67</v>
      </c>
      <c r="L464" t="s">
        <v>77</v>
      </c>
      <c r="M464" t="s"/>
      <c r="N464" t="s">
        <v>582</v>
      </c>
      <c r="O464" t="s">
        <v>79</v>
      </c>
      <c r="P464" t="s">
        <v>574</v>
      </c>
      <c r="Q464" t="s"/>
      <c r="R464" t="s">
        <v>107</v>
      </c>
      <c r="S464" t="s">
        <v>430</v>
      </c>
      <c r="T464" t="s">
        <v>82</v>
      </c>
      <c r="U464" t="s"/>
      <c r="V464" t="s">
        <v>83</v>
      </c>
      <c r="W464" t="s">
        <v>138</v>
      </c>
      <c r="X464" t="s"/>
      <c r="Y464" t="s">
        <v>85</v>
      </c>
      <c r="Z464">
        <f>HYPERLINK("https://hotelmonitor-cachepage.eclerx.com/savepage/tk_15433830431542046_sr_2058.html","info")</f>
        <v/>
      </c>
      <c r="AA464" t="n">
        <v>216743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/>
      <c r="AO464" t="s"/>
      <c r="AP464" t="n">
        <v>90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2330159</v>
      </c>
      <c r="AZ464" t="s">
        <v>575</v>
      </c>
      <c r="BA464" t="s"/>
      <c r="BB464" t="n">
        <v>4077196</v>
      </c>
      <c r="BC464" t="n">
        <v>23.346</v>
      </c>
      <c r="BD464" t="n">
        <v>42.6533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574</v>
      </c>
      <c r="F465" t="n">
        <v>2027359</v>
      </c>
      <c r="G465" t="s">
        <v>74</v>
      </c>
      <c r="H465" t="s">
        <v>75</v>
      </c>
      <c r="I465" t="s"/>
      <c r="J465" t="s">
        <v>76</v>
      </c>
      <c r="K465" t="n">
        <v>41.67</v>
      </c>
      <c r="L465" t="s">
        <v>77</v>
      </c>
      <c r="M465" t="s"/>
      <c r="N465" t="s">
        <v>583</v>
      </c>
      <c r="O465" t="s">
        <v>79</v>
      </c>
      <c r="P465" t="s">
        <v>574</v>
      </c>
      <c r="Q465" t="s"/>
      <c r="R465" t="s">
        <v>107</v>
      </c>
      <c r="S465" t="s">
        <v>494</v>
      </c>
      <c r="T465" t="s">
        <v>82</v>
      </c>
      <c r="U465" t="s"/>
      <c r="V465" t="s">
        <v>83</v>
      </c>
      <c r="W465" t="s">
        <v>138</v>
      </c>
      <c r="X465" t="s"/>
      <c r="Y465" t="s">
        <v>85</v>
      </c>
      <c r="Z465">
        <f>HYPERLINK("https://hotelmonitor-cachepage.eclerx.com/savepage/tk_15433830431542046_sr_2058.html","info")</f>
        <v/>
      </c>
      <c r="AA465" t="n">
        <v>216743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/>
      <c r="AO465" t="s"/>
      <c r="AP465" t="n">
        <v>90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2330159</v>
      </c>
      <c r="AZ465" t="s">
        <v>575</v>
      </c>
      <c r="BA465" t="s"/>
      <c r="BB465" t="n">
        <v>4077196</v>
      </c>
      <c r="BC465" t="n">
        <v>23.346</v>
      </c>
      <c r="BD465" t="n">
        <v>42.6533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574</v>
      </c>
      <c r="F466" t="n">
        <v>2027359</v>
      </c>
      <c r="G466" t="s">
        <v>74</v>
      </c>
      <c r="H466" t="s">
        <v>75</v>
      </c>
      <c r="I466" t="s"/>
      <c r="J466" t="s">
        <v>76</v>
      </c>
      <c r="K466" t="n">
        <v>42.33</v>
      </c>
      <c r="L466" t="s">
        <v>77</v>
      </c>
      <c r="M466" t="s"/>
      <c r="N466" t="s">
        <v>579</v>
      </c>
      <c r="O466" t="s">
        <v>79</v>
      </c>
      <c r="P466" t="s">
        <v>574</v>
      </c>
      <c r="Q466" t="s"/>
      <c r="R466" t="s">
        <v>107</v>
      </c>
      <c r="S466" t="s">
        <v>457</v>
      </c>
      <c r="T466" t="s">
        <v>82</v>
      </c>
      <c r="U466" t="s"/>
      <c r="V466" t="s">
        <v>83</v>
      </c>
      <c r="W466" t="s">
        <v>138</v>
      </c>
      <c r="X466" t="s"/>
      <c r="Y466" t="s">
        <v>85</v>
      </c>
      <c r="Z466">
        <f>HYPERLINK("https://hotelmonitor-cachepage.eclerx.com/savepage/tk_15433830431542046_sr_2058.html","info")</f>
        <v/>
      </c>
      <c r="AA466" t="n">
        <v>216743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/>
      <c r="AO466" t="s"/>
      <c r="AP466" t="n">
        <v>90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2330159</v>
      </c>
      <c r="AZ466" t="s">
        <v>575</v>
      </c>
      <c r="BA466" t="s"/>
      <c r="BB466" t="n">
        <v>4077196</v>
      </c>
      <c r="BC466" t="n">
        <v>23.346</v>
      </c>
      <c r="BD466" t="n">
        <v>42.6533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574</v>
      </c>
      <c r="F467" t="n">
        <v>2027359</v>
      </c>
      <c r="G467" t="s">
        <v>74</v>
      </c>
      <c r="H467" t="s">
        <v>75</v>
      </c>
      <c r="I467" t="s"/>
      <c r="J467" t="s">
        <v>76</v>
      </c>
      <c r="K467" t="n">
        <v>43</v>
      </c>
      <c r="L467" t="s">
        <v>77</v>
      </c>
      <c r="M467" t="s"/>
      <c r="N467" t="s">
        <v>153</v>
      </c>
      <c r="O467" t="s">
        <v>79</v>
      </c>
      <c r="P467" t="s">
        <v>574</v>
      </c>
      <c r="Q467" t="s"/>
      <c r="R467" t="s">
        <v>107</v>
      </c>
      <c r="S467" t="s">
        <v>400</v>
      </c>
      <c r="T467" t="s">
        <v>82</v>
      </c>
      <c r="U467" t="s"/>
      <c r="V467" t="s">
        <v>83</v>
      </c>
      <c r="W467" t="s">
        <v>138</v>
      </c>
      <c r="X467" t="s"/>
      <c r="Y467" t="s">
        <v>85</v>
      </c>
      <c r="Z467">
        <f>HYPERLINK("https://hotelmonitor-cachepage.eclerx.com/savepage/tk_15433830431542046_sr_2058.html","info")</f>
        <v/>
      </c>
      <c r="AA467" t="n">
        <v>216743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/>
      <c r="AO467" t="s"/>
      <c r="AP467" t="n">
        <v>90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2330159</v>
      </c>
      <c r="AZ467" t="s">
        <v>575</v>
      </c>
      <c r="BA467" t="s"/>
      <c r="BB467" t="n">
        <v>4077196</v>
      </c>
      <c r="BC467" t="n">
        <v>23.346</v>
      </c>
      <c r="BD467" t="n">
        <v>42.6533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574</v>
      </c>
      <c r="F468" t="n">
        <v>2027359</v>
      </c>
      <c r="G468" t="s">
        <v>74</v>
      </c>
      <c r="H468" t="s">
        <v>75</v>
      </c>
      <c r="I468" t="s"/>
      <c r="J468" t="s">
        <v>76</v>
      </c>
      <c r="K468" t="n">
        <v>44</v>
      </c>
      <c r="L468" t="s">
        <v>77</v>
      </c>
      <c r="M468" t="s"/>
      <c r="N468" t="s">
        <v>584</v>
      </c>
      <c r="O468" t="s">
        <v>79</v>
      </c>
      <c r="P468" t="s">
        <v>574</v>
      </c>
      <c r="Q468" t="s"/>
      <c r="R468" t="s">
        <v>107</v>
      </c>
      <c r="S468" t="s">
        <v>407</v>
      </c>
      <c r="T468" t="s">
        <v>82</v>
      </c>
      <c r="U468" t="s"/>
      <c r="V468" t="s">
        <v>83</v>
      </c>
      <c r="W468" t="s">
        <v>138</v>
      </c>
      <c r="X468" t="s"/>
      <c r="Y468" t="s">
        <v>85</v>
      </c>
      <c r="Z468">
        <f>HYPERLINK("https://hotelmonitor-cachepage.eclerx.com/savepage/tk_15433830431542046_sr_2058.html","info")</f>
        <v/>
      </c>
      <c r="AA468" t="n">
        <v>216743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/>
      <c r="AO468" t="s"/>
      <c r="AP468" t="n">
        <v>90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2330159</v>
      </c>
      <c r="AZ468" t="s">
        <v>575</v>
      </c>
      <c r="BA468" t="s"/>
      <c r="BB468" t="n">
        <v>4077196</v>
      </c>
      <c r="BC468" t="n">
        <v>23.346</v>
      </c>
      <c r="BD468" t="n">
        <v>42.6533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574</v>
      </c>
      <c r="F469" t="n">
        <v>2027359</v>
      </c>
      <c r="G469" t="s">
        <v>74</v>
      </c>
      <c r="H469" t="s">
        <v>75</v>
      </c>
      <c r="I469" t="s"/>
      <c r="J469" t="s">
        <v>76</v>
      </c>
      <c r="K469" t="n">
        <v>44</v>
      </c>
      <c r="L469" t="s">
        <v>77</v>
      </c>
      <c r="M469" t="s"/>
      <c r="N469" t="s">
        <v>585</v>
      </c>
      <c r="O469" t="s">
        <v>79</v>
      </c>
      <c r="P469" t="s">
        <v>574</v>
      </c>
      <c r="Q469" t="s"/>
      <c r="R469" t="s">
        <v>107</v>
      </c>
      <c r="S469" t="s">
        <v>407</v>
      </c>
      <c r="T469" t="s">
        <v>82</v>
      </c>
      <c r="U469" t="s"/>
      <c r="V469" t="s">
        <v>83</v>
      </c>
      <c r="W469" t="s">
        <v>138</v>
      </c>
      <c r="X469" t="s"/>
      <c r="Y469" t="s">
        <v>85</v>
      </c>
      <c r="Z469">
        <f>HYPERLINK("https://hotelmonitor-cachepage.eclerx.com/savepage/tk_15433830431542046_sr_2058.html","info")</f>
        <v/>
      </c>
      <c r="AA469" t="n">
        <v>216743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/>
      <c r="AO469" t="s"/>
      <c r="AP469" t="n">
        <v>90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2330159</v>
      </c>
      <c r="AZ469" t="s">
        <v>575</v>
      </c>
      <c r="BA469" t="s"/>
      <c r="BB469" t="n">
        <v>4077196</v>
      </c>
      <c r="BC469" t="n">
        <v>23.346</v>
      </c>
      <c r="BD469" t="n">
        <v>42.6533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574</v>
      </c>
      <c r="F470" t="n">
        <v>2027359</v>
      </c>
      <c r="G470" t="s">
        <v>74</v>
      </c>
      <c r="H470" t="s">
        <v>75</v>
      </c>
      <c r="I470" t="s"/>
      <c r="J470" t="s">
        <v>76</v>
      </c>
      <c r="K470" t="n">
        <v>44.33</v>
      </c>
      <c r="L470" t="s">
        <v>77</v>
      </c>
      <c r="M470" t="s"/>
      <c r="N470" t="s">
        <v>97</v>
      </c>
      <c r="O470" t="s">
        <v>79</v>
      </c>
      <c r="P470" t="s">
        <v>574</v>
      </c>
      <c r="Q470" t="s"/>
      <c r="R470" t="s">
        <v>107</v>
      </c>
      <c r="S470" t="s">
        <v>586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HYPERLINK("https://hotelmonitor-cachepage.eclerx.com/savepage/tk_15433830431542046_sr_2058.html","info")</f>
        <v/>
      </c>
      <c r="AA470" t="n">
        <v>216743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/>
      <c r="AO470" t="s"/>
      <c r="AP470" t="n">
        <v>90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2330159</v>
      </c>
      <c r="AZ470" t="s">
        <v>575</v>
      </c>
      <c r="BA470" t="s"/>
      <c r="BB470" t="n">
        <v>4077196</v>
      </c>
      <c r="BC470" t="n">
        <v>23.346</v>
      </c>
      <c r="BD470" t="n">
        <v>42.6533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574</v>
      </c>
      <c r="F471" t="n">
        <v>2027359</v>
      </c>
      <c r="G471" t="s">
        <v>74</v>
      </c>
      <c r="H471" t="s">
        <v>75</v>
      </c>
      <c r="I471" t="s"/>
      <c r="J471" t="s">
        <v>76</v>
      </c>
      <c r="K471" t="n">
        <v>44.67</v>
      </c>
      <c r="L471" t="s">
        <v>77</v>
      </c>
      <c r="M471" t="s"/>
      <c r="N471" t="s">
        <v>519</v>
      </c>
      <c r="O471" t="s">
        <v>79</v>
      </c>
      <c r="P471" t="s">
        <v>574</v>
      </c>
      <c r="Q471" t="s"/>
      <c r="R471" t="s">
        <v>107</v>
      </c>
      <c r="S471" t="s">
        <v>312</v>
      </c>
      <c r="T471" t="s">
        <v>82</v>
      </c>
      <c r="U471" t="s"/>
      <c r="V471" t="s">
        <v>83</v>
      </c>
      <c r="W471" t="s">
        <v>138</v>
      </c>
      <c r="X471" t="s"/>
      <c r="Y471" t="s">
        <v>85</v>
      </c>
      <c r="Z471">
        <f>HYPERLINK("https://hotelmonitor-cachepage.eclerx.com/savepage/tk_15433830431542046_sr_2058.html","info")</f>
        <v/>
      </c>
      <c r="AA471" t="n">
        <v>216743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/>
      <c r="AO471" t="s"/>
      <c r="AP471" t="n">
        <v>90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2330159</v>
      </c>
      <c r="AZ471" t="s">
        <v>575</v>
      </c>
      <c r="BA471" t="s"/>
      <c r="BB471" t="n">
        <v>4077196</v>
      </c>
      <c r="BC471" t="n">
        <v>23.346</v>
      </c>
      <c r="BD471" t="n">
        <v>42.6533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574</v>
      </c>
      <c r="F472" t="n">
        <v>2027359</v>
      </c>
      <c r="G472" t="s">
        <v>74</v>
      </c>
      <c r="H472" t="s">
        <v>75</v>
      </c>
      <c r="I472" t="s"/>
      <c r="J472" t="s">
        <v>76</v>
      </c>
      <c r="K472" t="n">
        <v>45</v>
      </c>
      <c r="L472" t="s">
        <v>77</v>
      </c>
      <c r="M472" t="s"/>
      <c r="N472" t="s">
        <v>106</v>
      </c>
      <c r="O472" t="s">
        <v>79</v>
      </c>
      <c r="P472" t="s">
        <v>574</v>
      </c>
      <c r="Q472" t="s"/>
      <c r="R472" t="s">
        <v>107</v>
      </c>
      <c r="S472" t="s">
        <v>158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HYPERLINK("https://hotelmonitor-cachepage.eclerx.com/savepage/tk_15433830431542046_sr_2058.html","info")</f>
        <v/>
      </c>
      <c r="AA472" t="n">
        <v>216743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/>
      <c r="AO472" t="s"/>
      <c r="AP472" t="n">
        <v>90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2330159</v>
      </c>
      <c r="AZ472" t="s">
        <v>575</v>
      </c>
      <c r="BA472" t="s"/>
      <c r="BB472" t="n">
        <v>4077196</v>
      </c>
      <c r="BC472" t="n">
        <v>23.346</v>
      </c>
      <c r="BD472" t="n">
        <v>42.6533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574</v>
      </c>
      <c r="F473" t="n">
        <v>2027359</v>
      </c>
      <c r="G473" t="s">
        <v>74</v>
      </c>
      <c r="H473" t="s">
        <v>75</v>
      </c>
      <c r="I473" t="s"/>
      <c r="J473" t="s">
        <v>76</v>
      </c>
      <c r="K473" t="n">
        <v>46.33</v>
      </c>
      <c r="L473" t="s">
        <v>77</v>
      </c>
      <c r="M473" t="s"/>
      <c r="N473" t="s">
        <v>584</v>
      </c>
      <c r="O473" t="s">
        <v>79</v>
      </c>
      <c r="P473" t="s">
        <v>574</v>
      </c>
      <c r="Q473" t="s"/>
      <c r="R473" t="s">
        <v>107</v>
      </c>
      <c r="S473" t="s">
        <v>462</v>
      </c>
      <c r="T473" t="s">
        <v>82</v>
      </c>
      <c r="U473" t="s"/>
      <c r="V473" t="s">
        <v>83</v>
      </c>
      <c r="W473" t="s">
        <v>138</v>
      </c>
      <c r="X473" t="s"/>
      <c r="Y473" t="s">
        <v>85</v>
      </c>
      <c r="Z473">
        <f>HYPERLINK("https://hotelmonitor-cachepage.eclerx.com/savepage/tk_15433830431542046_sr_2058.html","info")</f>
        <v/>
      </c>
      <c r="AA473" t="n">
        <v>216743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/>
      <c r="AO473" t="s"/>
      <c r="AP473" t="n">
        <v>90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2330159</v>
      </c>
      <c r="AZ473" t="s">
        <v>575</v>
      </c>
      <c r="BA473" t="s"/>
      <c r="BB473" t="n">
        <v>4077196</v>
      </c>
      <c r="BC473" t="n">
        <v>23.346</v>
      </c>
      <c r="BD473" t="n">
        <v>42.6533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574</v>
      </c>
      <c r="F474" t="n">
        <v>2027359</v>
      </c>
      <c r="G474" t="s">
        <v>74</v>
      </c>
      <c r="H474" t="s">
        <v>75</v>
      </c>
      <c r="I474" t="s"/>
      <c r="J474" t="s">
        <v>76</v>
      </c>
      <c r="K474" t="n">
        <v>46.33</v>
      </c>
      <c r="L474" t="s">
        <v>77</v>
      </c>
      <c r="M474" t="s"/>
      <c r="N474" t="s">
        <v>585</v>
      </c>
      <c r="O474" t="s">
        <v>79</v>
      </c>
      <c r="P474" t="s">
        <v>574</v>
      </c>
      <c r="Q474" t="s"/>
      <c r="R474" t="s">
        <v>107</v>
      </c>
      <c r="S474" t="s">
        <v>462</v>
      </c>
      <c r="T474" t="s">
        <v>82</v>
      </c>
      <c r="U474" t="s"/>
      <c r="V474" t="s">
        <v>83</v>
      </c>
      <c r="W474" t="s">
        <v>138</v>
      </c>
      <c r="X474" t="s"/>
      <c r="Y474" t="s">
        <v>85</v>
      </c>
      <c r="Z474">
        <f>HYPERLINK("https://hotelmonitor-cachepage.eclerx.com/savepage/tk_15433830431542046_sr_2058.html","info")</f>
        <v/>
      </c>
      <c r="AA474" t="n">
        <v>216743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/>
      <c r="AO474" t="s"/>
      <c r="AP474" t="n">
        <v>90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2330159</v>
      </c>
      <c r="AZ474" t="s">
        <v>575</v>
      </c>
      <c r="BA474" t="s"/>
      <c r="BB474" t="n">
        <v>4077196</v>
      </c>
      <c r="BC474" t="n">
        <v>23.346</v>
      </c>
      <c r="BD474" t="n">
        <v>42.6533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574</v>
      </c>
      <c r="F475" t="n">
        <v>2027359</v>
      </c>
      <c r="G475" t="s">
        <v>74</v>
      </c>
      <c r="H475" t="s">
        <v>75</v>
      </c>
      <c r="I475" t="s"/>
      <c r="J475" t="s">
        <v>76</v>
      </c>
      <c r="K475" t="n">
        <v>46.67</v>
      </c>
      <c r="L475" t="s">
        <v>77</v>
      </c>
      <c r="M475" t="s"/>
      <c r="N475" t="s">
        <v>577</v>
      </c>
      <c r="O475" t="s">
        <v>79</v>
      </c>
      <c r="P475" t="s">
        <v>574</v>
      </c>
      <c r="Q475" t="s"/>
      <c r="R475" t="s">
        <v>107</v>
      </c>
      <c r="S475" t="s">
        <v>382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HYPERLINK("https://hotelmonitor-cachepage.eclerx.com/savepage/tk_15433830431542046_sr_2058.html","info")</f>
        <v/>
      </c>
      <c r="AA475" t="n">
        <v>216743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/>
      <c r="AO475" t="s"/>
      <c r="AP475" t="n">
        <v>90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2330159</v>
      </c>
      <c r="AZ475" t="s">
        <v>575</v>
      </c>
      <c r="BA475" t="s"/>
      <c r="BB475" t="n">
        <v>4077196</v>
      </c>
      <c r="BC475" t="n">
        <v>23.346</v>
      </c>
      <c r="BD475" t="n">
        <v>42.6533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574</v>
      </c>
      <c r="F476" t="n">
        <v>2027359</v>
      </c>
      <c r="G476" t="s">
        <v>74</v>
      </c>
      <c r="H476" t="s">
        <v>75</v>
      </c>
      <c r="I476" t="s"/>
      <c r="J476" t="s">
        <v>76</v>
      </c>
      <c r="K476" t="n">
        <v>47</v>
      </c>
      <c r="L476" t="s">
        <v>77</v>
      </c>
      <c r="M476" t="s"/>
      <c r="N476" t="s">
        <v>578</v>
      </c>
      <c r="O476" t="s">
        <v>79</v>
      </c>
      <c r="P476" t="s">
        <v>574</v>
      </c>
      <c r="Q476" t="s"/>
      <c r="R476" t="s">
        <v>107</v>
      </c>
      <c r="S476" t="s">
        <v>151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HYPERLINK("https://hotelmonitor-cachepage.eclerx.com/savepage/tk_15433830431542046_sr_2058.html","info")</f>
        <v/>
      </c>
      <c r="AA476" t="n">
        <v>216743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/>
      <c r="AO476" t="s"/>
      <c r="AP476" t="n">
        <v>90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2330159</v>
      </c>
      <c r="AZ476" t="s">
        <v>575</v>
      </c>
      <c r="BA476" t="s"/>
      <c r="BB476" t="n">
        <v>4077196</v>
      </c>
      <c r="BC476" t="n">
        <v>23.346</v>
      </c>
      <c r="BD476" t="n">
        <v>42.6533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574</v>
      </c>
      <c r="F477" t="n">
        <v>2027359</v>
      </c>
      <c r="G477" t="s">
        <v>74</v>
      </c>
      <c r="H477" t="s">
        <v>75</v>
      </c>
      <c r="I477" t="s"/>
      <c r="J477" t="s">
        <v>76</v>
      </c>
      <c r="K477" t="n">
        <v>47.33</v>
      </c>
      <c r="L477" t="s">
        <v>77</v>
      </c>
      <c r="M477" t="s"/>
      <c r="N477" t="s">
        <v>587</v>
      </c>
      <c r="O477" t="s">
        <v>79</v>
      </c>
      <c r="P477" t="s">
        <v>574</v>
      </c>
      <c r="Q477" t="s"/>
      <c r="R477" t="s">
        <v>107</v>
      </c>
      <c r="S477" t="s">
        <v>121</v>
      </c>
      <c r="T477" t="s">
        <v>82</v>
      </c>
      <c r="U477" t="s"/>
      <c r="V477" t="s">
        <v>83</v>
      </c>
      <c r="W477" t="s">
        <v>138</v>
      </c>
      <c r="X477" t="s"/>
      <c r="Y477" t="s">
        <v>85</v>
      </c>
      <c r="Z477">
        <f>HYPERLINK("https://hotelmonitor-cachepage.eclerx.com/savepage/tk_15433830431542046_sr_2058.html","info")</f>
        <v/>
      </c>
      <c r="AA477" t="n">
        <v>216743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/>
      <c r="AO477" t="s"/>
      <c r="AP477" t="n">
        <v>90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2330159</v>
      </c>
      <c r="AZ477" t="s">
        <v>575</v>
      </c>
      <c r="BA477" t="s"/>
      <c r="BB477" t="n">
        <v>4077196</v>
      </c>
      <c r="BC477" t="n">
        <v>23.346</v>
      </c>
      <c r="BD477" t="n">
        <v>42.6533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574</v>
      </c>
      <c r="F478" t="n">
        <v>2027359</v>
      </c>
      <c r="G478" t="s">
        <v>74</v>
      </c>
      <c r="H478" t="s">
        <v>75</v>
      </c>
      <c r="I478" t="s"/>
      <c r="J478" t="s">
        <v>76</v>
      </c>
      <c r="K478" t="n">
        <v>47.67</v>
      </c>
      <c r="L478" t="s">
        <v>77</v>
      </c>
      <c r="M478" t="s"/>
      <c r="N478" t="s">
        <v>112</v>
      </c>
      <c r="O478" t="s">
        <v>79</v>
      </c>
      <c r="P478" t="s">
        <v>574</v>
      </c>
      <c r="Q478" t="s"/>
      <c r="R478" t="s">
        <v>107</v>
      </c>
      <c r="S478" t="s">
        <v>506</v>
      </c>
      <c r="T478" t="s">
        <v>82</v>
      </c>
      <c r="U478" t="s"/>
      <c r="V478" t="s">
        <v>83</v>
      </c>
      <c r="W478" t="s">
        <v>138</v>
      </c>
      <c r="X478" t="s"/>
      <c r="Y478" t="s">
        <v>85</v>
      </c>
      <c r="Z478">
        <f>HYPERLINK("https://hotelmonitor-cachepage.eclerx.com/savepage/tk_15433830431542046_sr_2058.html","info")</f>
        <v/>
      </c>
      <c r="AA478" t="n">
        <v>216743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/>
      <c r="AO478" t="s"/>
      <c r="AP478" t="n">
        <v>90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2330159</v>
      </c>
      <c r="AZ478" t="s">
        <v>575</v>
      </c>
      <c r="BA478" t="s"/>
      <c r="BB478" t="n">
        <v>4077196</v>
      </c>
      <c r="BC478" t="n">
        <v>23.346</v>
      </c>
      <c r="BD478" t="n">
        <v>42.6533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574</v>
      </c>
      <c r="F479" t="n">
        <v>2027359</v>
      </c>
      <c r="G479" t="s">
        <v>74</v>
      </c>
      <c r="H479" t="s">
        <v>75</v>
      </c>
      <c r="I479" t="s"/>
      <c r="J479" t="s">
        <v>76</v>
      </c>
      <c r="K479" t="n">
        <v>48.67</v>
      </c>
      <c r="L479" t="s">
        <v>77</v>
      </c>
      <c r="M479" t="s"/>
      <c r="N479" t="s">
        <v>106</v>
      </c>
      <c r="O479" t="s">
        <v>79</v>
      </c>
      <c r="P479" t="s">
        <v>574</v>
      </c>
      <c r="Q479" t="s"/>
      <c r="R479" t="s">
        <v>107</v>
      </c>
      <c r="S479" t="s">
        <v>588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HYPERLINK("https://hotelmonitor-cachepage.eclerx.com/savepage/tk_15433830431542046_sr_2058.html","info")</f>
        <v/>
      </c>
      <c r="AA479" t="n">
        <v>216743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/>
      <c r="AO479" t="s"/>
      <c r="AP479" t="n">
        <v>90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2330159</v>
      </c>
      <c r="AZ479" t="s">
        <v>575</v>
      </c>
      <c r="BA479" t="s"/>
      <c r="BB479" t="n">
        <v>4077196</v>
      </c>
      <c r="BC479" t="n">
        <v>23.346</v>
      </c>
      <c r="BD479" t="n">
        <v>42.6533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574</v>
      </c>
      <c r="F480" t="n">
        <v>2027359</v>
      </c>
      <c r="G480" t="s">
        <v>74</v>
      </c>
      <c r="H480" t="s">
        <v>75</v>
      </c>
      <c r="I480" t="s"/>
      <c r="J480" t="s">
        <v>76</v>
      </c>
      <c r="K480" t="n">
        <v>49</v>
      </c>
      <c r="L480" t="s">
        <v>77</v>
      </c>
      <c r="M480" t="s"/>
      <c r="N480" t="s">
        <v>577</v>
      </c>
      <c r="O480" t="s">
        <v>79</v>
      </c>
      <c r="P480" t="s">
        <v>574</v>
      </c>
      <c r="Q480" t="s"/>
      <c r="R480" t="s">
        <v>107</v>
      </c>
      <c r="S480" t="s">
        <v>206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HYPERLINK("https://hotelmonitor-cachepage.eclerx.com/savepage/tk_15433830431542046_sr_2058.html","info")</f>
        <v/>
      </c>
      <c r="AA480" t="n">
        <v>216743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/>
      <c r="AO480" t="s"/>
      <c r="AP480" t="n">
        <v>90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2330159</v>
      </c>
      <c r="AZ480" t="s">
        <v>575</v>
      </c>
      <c r="BA480" t="s"/>
      <c r="BB480" t="n">
        <v>4077196</v>
      </c>
      <c r="BC480" t="n">
        <v>23.346</v>
      </c>
      <c r="BD480" t="n">
        <v>42.6533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574</v>
      </c>
      <c r="F481" t="n">
        <v>2027359</v>
      </c>
      <c r="G481" t="s">
        <v>74</v>
      </c>
      <c r="H481" t="s">
        <v>75</v>
      </c>
      <c r="I481" t="s"/>
      <c r="J481" t="s">
        <v>76</v>
      </c>
      <c r="K481" t="n">
        <v>49.33</v>
      </c>
      <c r="L481" t="s">
        <v>77</v>
      </c>
      <c r="M481" t="s"/>
      <c r="N481" t="s">
        <v>578</v>
      </c>
      <c r="O481" t="s">
        <v>79</v>
      </c>
      <c r="P481" t="s">
        <v>574</v>
      </c>
      <c r="Q481" t="s"/>
      <c r="R481" t="s">
        <v>107</v>
      </c>
      <c r="S481" t="s">
        <v>223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HYPERLINK("https://hotelmonitor-cachepage.eclerx.com/savepage/tk_15433830431542046_sr_2058.html","info")</f>
        <v/>
      </c>
      <c r="AA481" t="n">
        <v>216743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/>
      <c r="AO481" t="s"/>
      <c r="AP481" t="n">
        <v>90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2330159</v>
      </c>
      <c r="AZ481" t="s">
        <v>575</v>
      </c>
      <c r="BA481" t="s"/>
      <c r="BB481" t="n">
        <v>4077196</v>
      </c>
      <c r="BC481" t="n">
        <v>23.346</v>
      </c>
      <c r="BD481" t="n">
        <v>42.6533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574</v>
      </c>
      <c r="F482" t="n">
        <v>2027359</v>
      </c>
      <c r="G482" t="s">
        <v>74</v>
      </c>
      <c r="H482" t="s">
        <v>75</v>
      </c>
      <c r="I482" t="s"/>
      <c r="J482" t="s">
        <v>76</v>
      </c>
      <c r="K482" t="n">
        <v>50</v>
      </c>
      <c r="L482" t="s">
        <v>77</v>
      </c>
      <c r="M482" t="s"/>
      <c r="N482" t="s">
        <v>576</v>
      </c>
      <c r="O482" t="s">
        <v>79</v>
      </c>
      <c r="P482" t="s">
        <v>574</v>
      </c>
      <c r="Q482" t="s"/>
      <c r="R482" t="s">
        <v>107</v>
      </c>
      <c r="S482" t="s">
        <v>401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HYPERLINK("https://hotelmonitor-cachepage.eclerx.com/savepage/tk_15433830431542046_sr_2058.html","info")</f>
        <v/>
      </c>
      <c r="AA482" t="n">
        <v>216743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/>
      <c r="AO482" t="s"/>
      <c r="AP482" t="n">
        <v>90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2330159</v>
      </c>
      <c r="AZ482" t="s">
        <v>575</v>
      </c>
      <c r="BA482" t="s"/>
      <c r="BB482" t="n">
        <v>4077196</v>
      </c>
      <c r="BC482" t="n">
        <v>23.346</v>
      </c>
      <c r="BD482" t="n">
        <v>42.6533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574</v>
      </c>
      <c r="F483" t="n">
        <v>2027359</v>
      </c>
      <c r="G483" t="s">
        <v>74</v>
      </c>
      <c r="H483" t="s">
        <v>75</v>
      </c>
      <c r="I483" t="s"/>
      <c r="J483" t="s">
        <v>76</v>
      </c>
      <c r="K483" t="n">
        <v>50.33</v>
      </c>
      <c r="L483" t="s">
        <v>77</v>
      </c>
      <c r="M483" t="s"/>
      <c r="N483" t="s">
        <v>580</v>
      </c>
      <c r="O483" t="s">
        <v>79</v>
      </c>
      <c r="P483" t="s">
        <v>574</v>
      </c>
      <c r="Q483" t="s"/>
      <c r="R483" t="s">
        <v>107</v>
      </c>
      <c r="S483" t="s">
        <v>123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HYPERLINK("https://hotelmonitor-cachepage.eclerx.com/savepage/tk_15433830431542046_sr_2058.html","info")</f>
        <v/>
      </c>
      <c r="AA483" t="n">
        <v>216743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/>
      <c r="AO483" t="s"/>
      <c r="AP483" t="n">
        <v>90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2330159</v>
      </c>
      <c r="AZ483" t="s">
        <v>575</v>
      </c>
      <c r="BA483" t="s"/>
      <c r="BB483" t="n">
        <v>4077196</v>
      </c>
      <c r="BC483" t="n">
        <v>23.346</v>
      </c>
      <c r="BD483" t="n">
        <v>42.6533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574</v>
      </c>
      <c r="F484" t="n">
        <v>2027359</v>
      </c>
      <c r="G484" t="s">
        <v>74</v>
      </c>
      <c r="H484" t="s">
        <v>75</v>
      </c>
      <c r="I484" t="s"/>
      <c r="J484" t="s">
        <v>76</v>
      </c>
      <c r="K484" t="n">
        <v>52</v>
      </c>
      <c r="L484" t="s">
        <v>77</v>
      </c>
      <c r="M484" t="s"/>
      <c r="N484" t="s">
        <v>372</v>
      </c>
      <c r="O484" t="s">
        <v>79</v>
      </c>
      <c r="P484" t="s">
        <v>574</v>
      </c>
      <c r="Q484" t="s"/>
      <c r="R484" t="s">
        <v>107</v>
      </c>
      <c r="S484" t="s">
        <v>517</v>
      </c>
      <c r="T484" t="s">
        <v>82</v>
      </c>
      <c r="U484" t="s"/>
      <c r="V484" t="s">
        <v>83</v>
      </c>
      <c r="W484" t="s">
        <v>138</v>
      </c>
      <c r="X484" t="s"/>
      <c r="Y484" t="s">
        <v>85</v>
      </c>
      <c r="Z484">
        <f>HYPERLINK("https://hotelmonitor-cachepage.eclerx.com/savepage/tk_15433830431542046_sr_2058.html","info")</f>
        <v/>
      </c>
      <c r="AA484" t="n">
        <v>216743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/>
      <c r="AO484" t="s"/>
      <c r="AP484" t="n">
        <v>90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n">
        <v>2330159</v>
      </c>
      <c r="AZ484" t="s">
        <v>575</v>
      </c>
      <c r="BA484" t="s"/>
      <c r="BB484" t="n">
        <v>4077196</v>
      </c>
      <c r="BC484" t="n">
        <v>23.346</v>
      </c>
      <c r="BD484" t="n">
        <v>42.6533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574</v>
      </c>
      <c r="F485" t="n">
        <v>2027359</v>
      </c>
      <c r="G485" t="s">
        <v>74</v>
      </c>
      <c r="H485" t="s">
        <v>75</v>
      </c>
      <c r="I485" t="s"/>
      <c r="J485" t="s">
        <v>76</v>
      </c>
      <c r="K485" t="n">
        <v>52</v>
      </c>
      <c r="L485" t="s">
        <v>77</v>
      </c>
      <c r="M485" t="s"/>
      <c r="N485" t="s">
        <v>583</v>
      </c>
      <c r="O485" t="s">
        <v>79</v>
      </c>
      <c r="P485" t="s">
        <v>574</v>
      </c>
      <c r="Q485" t="s"/>
      <c r="R485" t="s">
        <v>107</v>
      </c>
      <c r="S485" t="s">
        <v>517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HYPERLINK("https://hotelmonitor-cachepage.eclerx.com/savepage/tk_15433830431542046_sr_2058.html","info")</f>
        <v/>
      </c>
      <c r="AA485" t="n">
        <v>216743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/>
      <c r="AO485" t="s"/>
      <c r="AP485" t="n">
        <v>90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n">
        <v>2330159</v>
      </c>
      <c r="AZ485" t="s">
        <v>575</v>
      </c>
      <c r="BA485" t="s"/>
      <c r="BB485" t="n">
        <v>4077196</v>
      </c>
      <c r="BC485" t="n">
        <v>23.346</v>
      </c>
      <c r="BD485" t="n">
        <v>42.6533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574</v>
      </c>
      <c r="F486" t="n">
        <v>2027359</v>
      </c>
      <c r="G486" t="s">
        <v>74</v>
      </c>
      <c r="H486" t="s">
        <v>75</v>
      </c>
      <c r="I486" t="s"/>
      <c r="J486" t="s">
        <v>76</v>
      </c>
      <c r="K486" t="n">
        <v>52</v>
      </c>
      <c r="L486" t="s">
        <v>77</v>
      </c>
      <c r="M486" t="s"/>
      <c r="N486" t="s">
        <v>579</v>
      </c>
      <c r="O486" t="s">
        <v>79</v>
      </c>
      <c r="P486" t="s">
        <v>574</v>
      </c>
      <c r="Q486" t="s"/>
      <c r="R486" t="s">
        <v>107</v>
      </c>
      <c r="S486" t="s">
        <v>517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HYPERLINK("https://hotelmonitor-cachepage.eclerx.com/savepage/tk_15433830431542046_sr_2058.html","info")</f>
        <v/>
      </c>
      <c r="AA486" t="n">
        <v>216743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/>
      <c r="AO486" t="s"/>
      <c r="AP486" t="n">
        <v>90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n">
        <v>2330159</v>
      </c>
      <c r="AZ486" t="s">
        <v>575</v>
      </c>
      <c r="BA486" t="s"/>
      <c r="BB486" t="n">
        <v>4077196</v>
      </c>
      <c r="BC486" t="n">
        <v>23.346</v>
      </c>
      <c r="BD486" t="n">
        <v>42.6533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574</v>
      </c>
      <c r="F487" t="n">
        <v>2027359</v>
      </c>
      <c r="G487" t="s">
        <v>74</v>
      </c>
      <c r="H487" t="s">
        <v>75</v>
      </c>
      <c r="I487" t="s"/>
      <c r="J487" t="s">
        <v>76</v>
      </c>
      <c r="K487" t="n">
        <v>53</v>
      </c>
      <c r="L487" t="s">
        <v>77</v>
      </c>
      <c r="M487" t="s"/>
      <c r="N487" t="s">
        <v>582</v>
      </c>
      <c r="O487" t="s">
        <v>79</v>
      </c>
      <c r="P487" t="s">
        <v>574</v>
      </c>
      <c r="Q487" t="s"/>
      <c r="R487" t="s">
        <v>107</v>
      </c>
      <c r="S487" t="s">
        <v>589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HYPERLINK("https://hotelmonitor-cachepage.eclerx.com/savepage/tk_15433830431542046_sr_2058.html","info")</f>
        <v/>
      </c>
      <c r="AA487" t="n">
        <v>216743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/>
      <c r="AO487" t="s"/>
      <c r="AP487" t="n">
        <v>90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n">
        <v>2330159</v>
      </c>
      <c r="AZ487" t="s">
        <v>575</v>
      </c>
      <c r="BA487" t="s"/>
      <c r="BB487" t="n">
        <v>4077196</v>
      </c>
      <c r="BC487" t="n">
        <v>23.346</v>
      </c>
      <c r="BD487" t="n">
        <v>42.6533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574</v>
      </c>
      <c r="F488" t="n">
        <v>2027359</v>
      </c>
      <c r="G488" t="s">
        <v>74</v>
      </c>
      <c r="H488" t="s">
        <v>75</v>
      </c>
      <c r="I488" t="s"/>
      <c r="J488" t="s">
        <v>76</v>
      </c>
      <c r="K488" t="n">
        <v>53</v>
      </c>
      <c r="L488" t="s">
        <v>77</v>
      </c>
      <c r="M488" t="s"/>
      <c r="N488" t="s">
        <v>112</v>
      </c>
      <c r="O488" t="s">
        <v>79</v>
      </c>
      <c r="P488" t="s">
        <v>574</v>
      </c>
      <c r="Q488" t="s"/>
      <c r="R488" t="s">
        <v>107</v>
      </c>
      <c r="S488" t="s">
        <v>589</v>
      </c>
      <c r="T488" t="s">
        <v>82</v>
      </c>
      <c r="U488" t="s"/>
      <c r="V488" t="s">
        <v>83</v>
      </c>
      <c r="W488" t="s">
        <v>138</v>
      </c>
      <c r="X488" t="s"/>
      <c r="Y488" t="s">
        <v>85</v>
      </c>
      <c r="Z488">
        <f>HYPERLINK("https://hotelmonitor-cachepage.eclerx.com/savepage/tk_15433830431542046_sr_2058.html","info")</f>
        <v/>
      </c>
      <c r="AA488" t="n">
        <v>216743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/>
      <c r="AO488" t="s"/>
      <c r="AP488" t="n">
        <v>90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2330159</v>
      </c>
      <c r="AZ488" t="s">
        <v>575</v>
      </c>
      <c r="BA488" t="s"/>
      <c r="BB488" t="n">
        <v>4077196</v>
      </c>
      <c r="BC488" t="n">
        <v>23.346</v>
      </c>
      <c r="BD488" t="n">
        <v>42.6533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574</v>
      </c>
      <c r="F489" t="n">
        <v>2027359</v>
      </c>
      <c r="G489" t="s">
        <v>74</v>
      </c>
      <c r="H489" t="s">
        <v>75</v>
      </c>
      <c r="I489" t="s"/>
      <c r="J489" t="s">
        <v>76</v>
      </c>
      <c r="K489" t="n">
        <v>53</v>
      </c>
      <c r="L489" t="s">
        <v>77</v>
      </c>
      <c r="M489" t="s"/>
      <c r="N489" t="s">
        <v>106</v>
      </c>
      <c r="O489" t="s">
        <v>79</v>
      </c>
      <c r="P489" t="s">
        <v>574</v>
      </c>
      <c r="Q489" t="s"/>
      <c r="R489" t="s">
        <v>107</v>
      </c>
      <c r="S489" t="s">
        <v>589</v>
      </c>
      <c r="T489" t="s">
        <v>82</v>
      </c>
      <c r="U489" t="s"/>
      <c r="V489" t="s">
        <v>83</v>
      </c>
      <c r="W489" t="s">
        <v>118</v>
      </c>
      <c r="X489" t="s"/>
      <c r="Y489" t="s">
        <v>85</v>
      </c>
      <c r="Z489">
        <f>HYPERLINK("https://hotelmonitor-cachepage.eclerx.com/savepage/tk_15433830431542046_sr_2058.html","info")</f>
        <v/>
      </c>
      <c r="AA489" t="n">
        <v>216743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/>
      <c r="AO489" t="s"/>
      <c r="AP489" t="n">
        <v>90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2330159</v>
      </c>
      <c r="AZ489" t="s">
        <v>575</v>
      </c>
      <c r="BA489" t="s"/>
      <c r="BB489" t="n">
        <v>4077196</v>
      </c>
      <c r="BC489" t="n">
        <v>23.346</v>
      </c>
      <c r="BD489" t="n">
        <v>42.6533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574</v>
      </c>
      <c r="F490" t="n">
        <v>2027359</v>
      </c>
      <c r="G490" t="s">
        <v>74</v>
      </c>
      <c r="H490" t="s">
        <v>75</v>
      </c>
      <c r="I490" t="s"/>
      <c r="J490" t="s">
        <v>76</v>
      </c>
      <c r="K490" t="n">
        <v>53.67</v>
      </c>
      <c r="L490" t="s">
        <v>77</v>
      </c>
      <c r="M490" t="s"/>
      <c r="N490" t="s">
        <v>116</v>
      </c>
      <c r="O490" t="s">
        <v>79</v>
      </c>
      <c r="P490" t="s">
        <v>574</v>
      </c>
      <c r="Q490" t="s"/>
      <c r="R490" t="s">
        <v>107</v>
      </c>
      <c r="S490" t="s">
        <v>225</v>
      </c>
      <c r="T490" t="s">
        <v>82</v>
      </c>
      <c r="U490" t="s"/>
      <c r="V490" t="s">
        <v>83</v>
      </c>
      <c r="W490" t="s">
        <v>138</v>
      </c>
      <c r="X490" t="s"/>
      <c r="Y490" t="s">
        <v>85</v>
      </c>
      <c r="Z490">
        <f>HYPERLINK("https://hotelmonitor-cachepage.eclerx.com/savepage/tk_15433830431542046_sr_2058.html","info")</f>
        <v/>
      </c>
      <c r="AA490" t="n">
        <v>216743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/>
      <c r="AO490" t="s"/>
      <c r="AP490" t="n">
        <v>90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2330159</v>
      </c>
      <c r="AZ490" t="s">
        <v>575</v>
      </c>
      <c r="BA490" t="s"/>
      <c r="BB490" t="n">
        <v>4077196</v>
      </c>
      <c r="BC490" t="n">
        <v>23.346</v>
      </c>
      <c r="BD490" t="n">
        <v>42.6533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574</v>
      </c>
      <c r="F491" t="n">
        <v>2027359</v>
      </c>
      <c r="G491" t="s">
        <v>74</v>
      </c>
      <c r="H491" t="s">
        <v>75</v>
      </c>
      <c r="I491" t="s"/>
      <c r="J491" t="s">
        <v>76</v>
      </c>
      <c r="K491" t="n">
        <v>55</v>
      </c>
      <c r="L491" t="s">
        <v>77</v>
      </c>
      <c r="M491" t="s"/>
      <c r="N491" t="s">
        <v>584</v>
      </c>
      <c r="O491" t="s">
        <v>79</v>
      </c>
      <c r="P491" t="s">
        <v>574</v>
      </c>
      <c r="Q491" t="s"/>
      <c r="R491" t="s">
        <v>107</v>
      </c>
      <c r="S491" t="s">
        <v>227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HYPERLINK("https://hotelmonitor-cachepage.eclerx.com/savepage/tk_15433830431542046_sr_2058.html","info")</f>
        <v/>
      </c>
      <c r="AA491" t="n">
        <v>216743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/>
      <c r="AO491" t="s"/>
      <c r="AP491" t="n">
        <v>90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2330159</v>
      </c>
      <c r="AZ491" t="s">
        <v>575</v>
      </c>
      <c r="BA491" t="s"/>
      <c r="BB491" t="n">
        <v>4077196</v>
      </c>
      <c r="BC491" t="n">
        <v>23.346</v>
      </c>
      <c r="BD491" t="n">
        <v>42.6533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574</v>
      </c>
      <c r="F492" t="n">
        <v>2027359</v>
      </c>
      <c r="G492" t="s">
        <v>74</v>
      </c>
      <c r="H492" t="s">
        <v>75</v>
      </c>
      <c r="I492" t="s"/>
      <c r="J492" t="s">
        <v>76</v>
      </c>
      <c r="K492" t="n">
        <v>55</v>
      </c>
      <c r="L492" t="s">
        <v>77</v>
      </c>
      <c r="M492" t="s"/>
      <c r="N492" t="s">
        <v>590</v>
      </c>
      <c r="O492" t="s">
        <v>79</v>
      </c>
      <c r="P492" t="s">
        <v>574</v>
      </c>
      <c r="Q492" t="s"/>
      <c r="R492" t="s">
        <v>107</v>
      </c>
      <c r="S492" t="s">
        <v>227</v>
      </c>
      <c r="T492" t="s">
        <v>82</v>
      </c>
      <c r="U492" t="s"/>
      <c r="V492" t="s">
        <v>83</v>
      </c>
      <c r="W492" t="s">
        <v>138</v>
      </c>
      <c r="X492" t="s"/>
      <c r="Y492" t="s">
        <v>85</v>
      </c>
      <c r="Z492">
        <f>HYPERLINK("https://hotelmonitor-cachepage.eclerx.com/savepage/tk_15433830431542046_sr_2058.html","info")</f>
        <v/>
      </c>
      <c r="AA492" t="n">
        <v>216743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/>
      <c r="AO492" t="s"/>
      <c r="AP492" t="n">
        <v>90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2330159</v>
      </c>
      <c r="AZ492" t="s">
        <v>575</v>
      </c>
      <c r="BA492" t="s"/>
      <c r="BB492" t="n">
        <v>4077196</v>
      </c>
      <c r="BC492" t="n">
        <v>23.346</v>
      </c>
      <c r="BD492" t="n">
        <v>42.6533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574</v>
      </c>
      <c r="F493" t="n">
        <v>2027359</v>
      </c>
      <c r="G493" t="s">
        <v>74</v>
      </c>
      <c r="H493" t="s">
        <v>75</v>
      </c>
      <c r="I493" t="s"/>
      <c r="J493" t="s">
        <v>76</v>
      </c>
      <c r="K493" t="n">
        <v>55</v>
      </c>
      <c r="L493" t="s">
        <v>77</v>
      </c>
      <c r="M493" t="s"/>
      <c r="N493" t="s">
        <v>585</v>
      </c>
      <c r="O493" t="s">
        <v>79</v>
      </c>
      <c r="P493" t="s">
        <v>574</v>
      </c>
      <c r="Q493" t="s"/>
      <c r="R493" t="s">
        <v>107</v>
      </c>
      <c r="S493" t="s">
        <v>227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HYPERLINK("https://hotelmonitor-cachepage.eclerx.com/savepage/tk_15433830431542046_sr_2058.html","info")</f>
        <v/>
      </c>
      <c r="AA493" t="n">
        <v>216743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/>
      <c r="AO493" t="s"/>
      <c r="AP493" t="n">
        <v>90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2330159</v>
      </c>
      <c r="AZ493" t="s">
        <v>575</v>
      </c>
      <c r="BA493" t="s"/>
      <c r="BB493" t="n">
        <v>4077196</v>
      </c>
      <c r="BC493" t="n">
        <v>23.346</v>
      </c>
      <c r="BD493" t="n">
        <v>42.6533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574</v>
      </c>
      <c r="F494" t="n">
        <v>2027359</v>
      </c>
      <c r="G494" t="s">
        <v>74</v>
      </c>
      <c r="H494" t="s">
        <v>75</v>
      </c>
      <c r="I494" t="s"/>
      <c r="J494" t="s">
        <v>76</v>
      </c>
      <c r="K494" t="n">
        <v>56.33</v>
      </c>
      <c r="L494" t="s">
        <v>77</v>
      </c>
      <c r="M494" t="s"/>
      <c r="N494" t="s">
        <v>579</v>
      </c>
      <c r="O494" t="s">
        <v>79</v>
      </c>
      <c r="P494" t="s">
        <v>574</v>
      </c>
      <c r="Q494" t="s"/>
      <c r="R494" t="s">
        <v>107</v>
      </c>
      <c r="S494" t="s">
        <v>591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HYPERLINK("https://hotelmonitor-cachepage.eclerx.com/savepage/tk_15433830431542046_sr_2058.html","info")</f>
        <v/>
      </c>
      <c r="AA494" t="n">
        <v>216743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/>
      <c r="AO494" t="s"/>
      <c r="AP494" t="n">
        <v>90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2330159</v>
      </c>
      <c r="AZ494" t="s">
        <v>575</v>
      </c>
      <c r="BA494" t="s"/>
      <c r="BB494" t="n">
        <v>4077196</v>
      </c>
      <c r="BC494" t="n">
        <v>23.346</v>
      </c>
      <c r="BD494" t="n">
        <v>42.6533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574</v>
      </c>
      <c r="F495" t="n">
        <v>2027359</v>
      </c>
      <c r="G495" t="s">
        <v>74</v>
      </c>
      <c r="H495" t="s">
        <v>75</v>
      </c>
      <c r="I495" t="s"/>
      <c r="J495" t="s">
        <v>76</v>
      </c>
      <c r="K495" t="n">
        <v>56.67</v>
      </c>
      <c r="L495" t="s">
        <v>77</v>
      </c>
      <c r="M495" t="s"/>
      <c r="N495" t="s">
        <v>106</v>
      </c>
      <c r="O495" t="s">
        <v>79</v>
      </c>
      <c r="P495" t="s">
        <v>574</v>
      </c>
      <c r="Q495" t="s"/>
      <c r="R495" t="s">
        <v>107</v>
      </c>
      <c r="S495" t="s">
        <v>436</v>
      </c>
      <c r="T495" t="s">
        <v>82</v>
      </c>
      <c r="U495" t="s"/>
      <c r="V495" t="s">
        <v>83</v>
      </c>
      <c r="W495" t="s">
        <v>118</v>
      </c>
      <c r="X495" t="s"/>
      <c r="Y495" t="s">
        <v>85</v>
      </c>
      <c r="Z495">
        <f>HYPERLINK("https://hotelmonitor-cachepage.eclerx.com/savepage/tk_15433830431542046_sr_2058.html","info")</f>
        <v/>
      </c>
      <c r="AA495" t="n">
        <v>216743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/>
      <c r="AO495" t="s"/>
      <c r="AP495" t="n">
        <v>90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2330159</v>
      </c>
      <c r="AZ495" t="s">
        <v>575</v>
      </c>
      <c r="BA495" t="s"/>
      <c r="BB495" t="n">
        <v>4077196</v>
      </c>
      <c r="BC495" t="n">
        <v>23.346</v>
      </c>
      <c r="BD495" t="n">
        <v>42.6533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574</v>
      </c>
      <c r="F496" t="n">
        <v>2027359</v>
      </c>
      <c r="G496" t="s">
        <v>74</v>
      </c>
      <c r="H496" t="s">
        <v>75</v>
      </c>
      <c r="I496" t="s"/>
      <c r="J496" t="s">
        <v>76</v>
      </c>
      <c r="K496" t="n">
        <v>57.67</v>
      </c>
      <c r="L496" t="s">
        <v>77</v>
      </c>
      <c r="M496" t="s"/>
      <c r="N496" t="s">
        <v>584</v>
      </c>
      <c r="O496" t="s">
        <v>79</v>
      </c>
      <c r="P496" t="s">
        <v>574</v>
      </c>
      <c r="Q496" t="s"/>
      <c r="R496" t="s">
        <v>107</v>
      </c>
      <c r="S496" t="s">
        <v>573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HYPERLINK("https://hotelmonitor-cachepage.eclerx.com/savepage/tk_15433830431542046_sr_2058.html","info")</f>
        <v/>
      </c>
      <c r="AA496" t="n">
        <v>216743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/>
      <c r="AO496" t="s"/>
      <c r="AP496" t="n">
        <v>90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2330159</v>
      </c>
      <c r="AZ496" t="s">
        <v>575</v>
      </c>
      <c r="BA496" t="s"/>
      <c r="BB496" t="n">
        <v>4077196</v>
      </c>
      <c r="BC496" t="n">
        <v>23.346</v>
      </c>
      <c r="BD496" t="n">
        <v>42.6533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574</v>
      </c>
      <c r="F497" t="n">
        <v>2027359</v>
      </c>
      <c r="G497" t="s">
        <v>74</v>
      </c>
      <c r="H497" t="s">
        <v>75</v>
      </c>
      <c r="I497" t="s"/>
      <c r="J497" t="s">
        <v>76</v>
      </c>
      <c r="K497" t="n">
        <v>57.67</v>
      </c>
      <c r="L497" t="s">
        <v>77</v>
      </c>
      <c r="M497" t="s"/>
      <c r="N497" t="s">
        <v>590</v>
      </c>
      <c r="O497" t="s">
        <v>79</v>
      </c>
      <c r="P497" t="s">
        <v>574</v>
      </c>
      <c r="Q497" t="s"/>
      <c r="R497" t="s">
        <v>107</v>
      </c>
      <c r="S497" t="s">
        <v>573</v>
      </c>
      <c r="T497" t="s">
        <v>82</v>
      </c>
      <c r="U497" t="s"/>
      <c r="V497" t="s">
        <v>83</v>
      </c>
      <c r="W497" t="s">
        <v>138</v>
      </c>
      <c r="X497" t="s"/>
      <c r="Y497" t="s">
        <v>85</v>
      </c>
      <c r="Z497">
        <f>HYPERLINK("https://hotelmonitor-cachepage.eclerx.com/savepage/tk_15433830431542046_sr_2058.html","info")</f>
        <v/>
      </c>
      <c r="AA497" t="n">
        <v>216743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/>
      <c r="AO497" t="s"/>
      <c r="AP497" t="n">
        <v>90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2330159</v>
      </c>
      <c r="AZ497" t="s">
        <v>575</v>
      </c>
      <c r="BA497" t="s"/>
      <c r="BB497" t="n">
        <v>4077196</v>
      </c>
      <c r="BC497" t="n">
        <v>23.346</v>
      </c>
      <c r="BD497" t="n">
        <v>42.6533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574</v>
      </c>
      <c r="F498" t="n">
        <v>2027359</v>
      </c>
      <c r="G498" t="s">
        <v>74</v>
      </c>
      <c r="H498" t="s">
        <v>75</v>
      </c>
      <c r="I498" t="s"/>
      <c r="J498" t="s">
        <v>76</v>
      </c>
      <c r="K498" t="n">
        <v>58</v>
      </c>
      <c r="L498" t="s">
        <v>77</v>
      </c>
      <c r="M498" t="s"/>
      <c r="N498" t="s">
        <v>585</v>
      </c>
      <c r="O498" t="s">
        <v>79</v>
      </c>
      <c r="P498" t="s">
        <v>574</v>
      </c>
      <c r="Q498" t="s"/>
      <c r="R498" t="s">
        <v>107</v>
      </c>
      <c r="S498" t="s">
        <v>437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HYPERLINK("https://hotelmonitor-cachepage.eclerx.com/savepage/tk_15433830431542046_sr_2058.html","info")</f>
        <v/>
      </c>
      <c r="AA498" t="n">
        <v>216743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/>
      <c r="AO498" t="s"/>
      <c r="AP498" t="n">
        <v>90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2330159</v>
      </c>
      <c r="AZ498" t="s">
        <v>575</v>
      </c>
      <c r="BA498" t="s"/>
      <c r="BB498" t="n">
        <v>4077196</v>
      </c>
      <c r="BC498" t="n">
        <v>23.346</v>
      </c>
      <c r="BD498" t="n">
        <v>42.6533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574</v>
      </c>
      <c r="F499" t="n">
        <v>2027359</v>
      </c>
      <c r="G499" t="s">
        <v>74</v>
      </c>
      <c r="H499" t="s">
        <v>75</v>
      </c>
      <c r="I499" t="s"/>
      <c r="J499" t="s">
        <v>76</v>
      </c>
      <c r="K499" t="n">
        <v>58.33</v>
      </c>
      <c r="L499" t="s">
        <v>77</v>
      </c>
      <c r="M499" t="s"/>
      <c r="N499" t="s">
        <v>576</v>
      </c>
      <c r="O499" t="s">
        <v>79</v>
      </c>
      <c r="P499" t="s">
        <v>574</v>
      </c>
      <c r="Q499" t="s"/>
      <c r="R499" t="s">
        <v>107</v>
      </c>
      <c r="S499" t="s">
        <v>592</v>
      </c>
      <c r="T499" t="s">
        <v>82</v>
      </c>
      <c r="U499" t="s"/>
      <c r="V499" t="s">
        <v>83</v>
      </c>
      <c r="W499" t="s">
        <v>118</v>
      </c>
      <c r="X499" t="s"/>
      <c r="Y499" t="s">
        <v>85</v>
      </c>
      <c r="Z499">
        <f>HYPERLINK("https://hotelmonitor-cachepage.eclerx.com/savepage/tk_15433830431542046_sr_2058.html","info")</f>
        <v/>
      </c>
      <c r="AA499" t="n">
        <v>216743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/>
      <c r="AO499" t="s"/>
      <c r="AP499" t="n">
        <v>90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2330159</v>
      </c>
      <c r="AZ499" t="s">
        <v>575</v>
      </c>
      <c r="BA499" t="s"/>
      <c r="BB499" t="n">
        <v>4077196</v>
      </c>
      <c r="BC499" t="n">
        <v>23.346</v>
      </c>
      <c r="BD499" t="n">
        <v>42.6533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574</v>
      </c>
      <c r="F500" t="n">
        <v>2027359</v>
      </c>
      <c r="G500" t="s">
        <v>74</v>
      </c>
      <c r="H500" t="s">
        <v>75</v>
      </c>
      <c r="I500" t="s"/>
      <c r="J500" t="s">
        <v>76</v>
      </c>
      <c r="K500" t="n">
        <v>58.67</v>
      </c>
      <c r="L500" t="s">
        <v>77</v>
      </c>
      <c r="M500" t="s"/>
      <c r="N500" t="s">
        <v>153</v>
      </c>
      <c r="O500" t="s">
        <v>79</v>
      </c>
      <c r="P500" t="s">
        <v>574</v>
      </c>
      <c r="Q500" t="s"/>
      <c r="R500" t="s">
        <v>107</v>
      </c>
      <c r="S500" t="s">
        <v>127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HYPERLINK("https://hotelmonitor-cachepage.eclerx.com/savepage/tk_15433830431542046_sr_2058.html","info")</f>
        <v/>
      </c>
      <c r="AA500" t="n">
        <v>216743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/>
      <c r="AO500" t="s"/>
      <c r="AP500" t="n">
        <v>90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2330159</v>
      </c>
      <c r="AZ500" t="s">
        <v>575</v>
      </c>
      <c r="BA500" t="s"/>
      <c r="BB500" t="n">
        <v>4077196</v>
      </c>
      <c r="BC500" t="n">
        <v>23.346</v>
      </c>
      <c r="BD500" t="n">
        <v>42.6533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574</v>
      </c>
      <c r="F501" t="n">
        <v>2027359</v>
      </c>
      <c r="G501" t="s">
        <v>74</v>
      </c>
      <c r="H501" t="s">
        <v>75</v>
      </c>
      <c r="I501" t="s"/>
      <c r="J501" t="s">
        <v>76</v>
      </c>
      <c r="K501" t="n">
        <v>59</v>
      </c>
      <c r="L501" t="s">
        <v>77</v>
      </c>
      <c r="M501" t="s"/>
      <c r="N501" t="s">
        <v>587</v>
      </c>
      <c r="O501" t="s">
        <v>79</v>
      </c>
      <c r="P501" t="s">
        <v>574</v>
      </c>
      <c r="Q501" t="s"/>
      <c r="R501" t="s">
        <v>107</v>
      </c>
      <c r="S501" t="s">
        <v>302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HYPERLINK("https://hotelmonitor-cachepage.eclerx.com/savepage/tk_15433830431542046_sr_2058.html","info")</f>
        <v/>
      </c>
      <c r="AA501" t="n">
        <v>216743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/>
      <c r="AO501" t="s"/>
      <c r="AP501" t="n">
        <v>90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2330159</v>
      </c>
      <c r="AZ501" t="s">
        <v>575</v>
      </c>
      <c r="BA501" t="s"/>
      <c r="BB501" t="n">
        <v>4077196</v>
      </c>
      <c r="BC501" t="n">
        <v>23.346</v>
      </c>
      <c r="BD501" t="n">
        <v>42.6533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574</v>
      </c>
      <c r="F502" t="n">
        <v>2027359</v>
      </c>
      <c r="G502" t="s">
        <v>74</v>
      </c>
      <c r="H502" t="s">
        <v>75</v>
      </c>
      <c r="I502" t="s"/>
      <c r="J502" t="s">
        <v>76</v>
      </c>
      <c r="K502" t="n">
        <v>59.67</v>
      </c>
      <c r="L502" t="s">
        <v>77</v>
      </c>
      <c r="M502" t="s"/>
      <c r="N502" t="s">
        <v>519</v>
      </c>
      <c r="O502" t="s">
        <v>79</v>
      </c>
      <c r="P502" t="s">
        <v>574</v>
      </c>
      <c r="Q502" t="s"/>
      <c r="R502" t="s">
        <v>107</v>
      </c>
      <c r="S502" t="s">
        <v>593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HYPERLINK("https://hotelmonitor-cachepage.eclerx.com/savepage/tk_15433830431542046_sr_2058.html","info")</f>
        <v/>
      </c>
      <c r="AA502" t="n">
        <v>216743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/>
      <c r="AO502" t="s"/>
      <c r="AP502" t="n">
        <v>90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2330159</v>
      </c>
      <c r="AZ502" t="s">
        <v>575</v>
      </c>
      <c r="BA502" t="s"/>
      <c r="BB502" t="n">
        <v>4077196</v>
      </c>
      <c r="BC502" t="n">
        <v>23.346</v>
      </c>
      <c r="BD502" t="n">
        <v>42.6533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574</v>
      </c>
      <c r="F503" t="n">
        <v>2027359</v>
      </c>
      <c r="G503" t="s">
        <v>74</v>
      </c>
      <c r="H503" t="s">
        <v>75</v>
      </c>
      <c r="I503" t="s"/>
      <c r="J503" t="s">
        <v>76</v>
      </c>
      <c r="K503" t="n">
        <v>60.33</v>
      </c>
      <c r="L503" t="s">
        <v>77</v>
      </c>
      <c r="M503" t="s"/>
      <c r="N503" t="s">
        <v>579</v>
      </c>
      <c r="O503" t="s">
        <v>79</v>
      </c>
      <c r="P503" t="s">
        <v>574</v>
      </c>
      <c r="Q503" t="s"/>
      <c r="R503" t="s">
        <v>107</v>
      </c>
      <c r="S503" t="s">
        <v>361</v>
      </c>
      <c r="T503" t="s">
        <v>82</v>
      </c>
      <c r="U503" t="s"/>
      <c r="V503" t="s">
        <v>83</v>
      </c>
      <c r="W503" t="s">
        <v>118</v>
      </c>
      <c r="X503" t="s"/>
      <c r="Y503" t="s">
        <v>85</v>
      </c>
      <c r="Z503">
        <f>HYPERLINK("https://hotelmonitor-cachepage.eclerx.com/savepage/tk_15433830431542046_sr_2058.html","info")</f>
        <v/>
      </c>
      <c r="AA503" t="n">
        <v>216743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/>
      <c r="AO503" t="s"/>
      <c r="AP503" t="n">
        <v>90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2330159</v>
      </c>
      <c r="AZ503" t="s">
        <v>575</v>
      </c>
      <c r="BA503" t="s"/>
      <c r="BB503" t="n">
        <v>4077196</v>
      </c>
      <c r="BC503" t="n">
        <v>23.346</v>
      </c>
      <c r="BD503" t="n">
        <v>42.6533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574</v>
      </c>
      <c r="F504" t="n">
        <v>2027359</v>
      </c>
      <c r="G504" t="s">
        <v>74</v>
      </c>
      <c r="H504" t="s">
        <v>75</v>
      </c>
      <c r="I504" t="s"/>
      <c r="J504" t="s">
        <v>76</v>
      </c>
      <c r="K504" t="n">
        <v>61.33</v>
      </c>
      <c r="L504" t="s">
        <v>77</v>
      </c>
      <c r="M504" t="s"/>
      <c r="N504" t="s">
        <v>112</v>
      </c>
      <c r="O504" t="s">
        <v>79</v>
      </c>
      <c r="P504" t="s">
        <v>574</v>
      </c>
      <c r="Q504" t="s"/>
      <c r="R504" t="s">
        <v>107</v>
      </c>
      <c r="S504" t="s">
        <v>281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HYPERLINK("https://hotelmonitor-cachepage.eclerx.com/savepage/tk_15433830431542046_sr_2058.html","info")</f>
        <v/>
      </c>
      <c r="AA504" t="n">
        <v>216743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/>
      <c r="AO504" t="s"/>
      <c r="AP504" t="n">
        <v>90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2330159</v>
      </c>
      <c r="AZ504" t="s">
        <v>575</v>
      </c>
      <c r="BA504" t="s"/>
      <c r="BB504" t="n">
        <v>4077196</v>
      </c>
      <c r="BC504" t="n">
        <v>23.346</v>
      </c>
      <c r="BD504" t="n">
        <v>42.6533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574</v>
      </c>
      <c r="F505" t="n">
        <v>2027359</v>
      </c>
      <c r="G505" t="s">
        <v>74</v>
      </c>
      <c r="H505" t="s">
        <v>75</v>
      </c>
      <c r="I505" t="s"/>
      <c r="J505" t="s">
        <v>76</v>
      </c>
      <c r="K505" t="n">
        <v>62</v>
      </c>
      <c r="L505" t="s">
        <v>77</v>
      </c>
      <c r="M505" t="s"/>
      <c r="N505" t="s">
        <v>580</v>
      </c>
      <c r="O505" t="s">
        <v>79</v>
      </c>
      <c r="P505" t="s">
        <v>574</v>
      </c>
      <c r="Q505" t="s"/>
      <c r="R505" t="s">
        <v>107</v>
      </c>
      <c r="S505" t="s">
        <v>135</v>
      </c>
      <c r="T505" t="s">
        <v>82</v>
      </c>
      <c r="U505" t="s"/>
      <c r="V505" t="s">
        <v>83</v>
      </c>
      <c r="W505" t="s">
        <v>118</v>
      </c>
      <c r="X505" t="s"/>
      <c r="Y505" t="s">
        <v>85</v>
      </c>
      <c r="Z505">
        <f>HYPERLINK("https://hotelmonitor-cachepage.eclerx.com/savepage/tk_15433830431542046_sr_2058.html","info")</f>
        <v/>
      </c>
      <c r="AA505" t="n">
        <v>216743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/>
      <c r="AO505" t="s"/>
      <c r="AP505" t="n">
        <v>90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2330159</v>
      </c>
      <c r="AZ505" t="s">
        <v>575</v>
      </c>
      <c r="BA505" t="s"/>
      <c r="BB505" t="n">
        <v>4077196</v>
      </c>
      <c r="BC505" t="n">
        <v>23.346</v>
      </c>
      <c r="BD505" t="n">
        <v>42.6533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574</v>
      </c>
      <c r="F506" t="n">
        <v>2027359</v>
      </c>
      <c r="G506" t="s">
        <v>74</v>
      </c>
      <c r="H506" t="s">
        <v>75</v>
      </c>
      <c r="I506" t="s"/>
      <c r="J506" t="s">
        <v>76</v>
      </c>
      <c r="K506" t="n">
        <v>62.33</v>
      </c>
      <c r="L506" t="s">
        <v>77</v>
      </c>
      <c r="M506" t="s"/>
      <c r="N506" t="s">
        <v>372</v>
      </c>
      <c r="O506" t="s">
        <v>79</v>
      </c>
      <c r="P506" t="s">
        <v>574</v>
      </c>
      <c r="Q506" t="s"/>
      <c r="R506" t="s">
        <v>107</v>
      </c>
      <c r="S506" t="s">
        <v>594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HYPERLINK("https://hotelmonitor-cachepage.eclerx.com/savepage/tk_15433830431542046_sr_2058.html","info")</f>
        <v/>
      </c>
      <c r="AA506" t="n">
        <v>216743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/>
      <c r="AO506" t="s"/>
      <c r="AP506" t="n">
        <v>90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2330159</v>
      </c>
      <c r="AZ506" t="s">
        <v>575</v>
      </c>
      <c r="BA506" t="s"/>
      <c r="BB506" t="n">
        <v>4077196</v>
      </c>
      <c r="BC506" t="n">
        <v>23.346</v>
      </c>
      <c r="BD506" t="n">
        <v>42.6533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574</v>
      </c>
      <c r="F507" t="n">
        <v>2027359</v>
      </c>
      <c r="G507" t="s">
        <v>74</v>
      </c>
      <c r="H507" t="s">
        <v>75</v>
      </c>
      <c r="I507" t="s"/>
      <c r="J507" t="s">
        <v>76</v>
      </c>
      <c r="K507" t="n">
        <v>64.67</v>
      </c>
      <c r="L507" t="s">
        <v>77</v>
      </c>
      <c r="M507" t="s"/>
      <c r="N507" t="s">
        <v>579</v>
      </c>
      <c r="O507" t="s">
        <v>79</v>
      </c>
      <c r="P507" t="s">
        <v>574</v>
      </c>
      <c r="Q507" t="s"/>
      <c r="R507" t="s">
        <v>107</v>
      </c>
      <c r="S507" t="s">
        <v>167</v>
      </c>
      <c r="T507" t="s">
        <v>82</v>
      </c>
      <c r="U507" t="s"/>
      <c r="V507" t="s">
        <v>83</v>
      </c>
      <c r="W507" t="s">
        <v>118</v>
      </c>
      <c r="X507" t="s"/>
      <c r="Y507" t="s">
        <v>85</v>
      </c>
      <c r="Z507">
        <f>HYPERLINK("https://hotelmonitor-cachepage.eclerx.com/savepage/tk_15433830431542046_sr_2058.html","info")</f>
        <v/>
      </c>
      <c r="AA507" t="n">
        <v>216743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/>
      <c r="AO507" t="s"/>
      <c r="AP507" t="n">
        <v>90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2330159</v>
      </c>
      <c r="AZ507" t="s">
        <v>575</v>
      </c>
      <c r="BA507" t="s"/>
      <c r="BB507" t="n">
        <v>4077196</v>
      </c>
      <c r="BC507" t="n">
        <v>23.346</v>
      </c>
      <c r="BD507" t="n">
        <v>42.6533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574</v>
      </c>
      <c r="F508" t="n">
        <v>2027359</v>
      </c>
      <c r="G508" t="s">
        <v>74</v>
      </c>
      <c r="H508" t="s">
        <v>75</v>
      </c>
      <c r="I508" t="s"/>
      <c r="J508" t="s">
        <v>76</v>
      </c>
      <c r="K508" t="n">
        <v>65.33</v>
      </c>
      <c r="L508" t="s">
        <v>77</v>
      </c>
      <c r="M508" t="s"/>
      <c r="N508" t="s">
        <v>582</v>
      </c>
      <c r="O508" t="s">
        <v>79</v>
      </c>
      <c r="P508" t="s">
        <v>574</v>
      </c>
      <c r="Q508" t="s"/>
      <c r="R508" t="s">
        <v>107</v>
      </c>
      <c r="S508" t="s">
        <v>169</v>
      </c>
      <c r="T508" t="s">
        <v>82</v>
      </c>
      <c r="U508" t="s"/>
      <c r="V508" t="s">
        <v>83</v>
      </c>
      <c r="W508" t="s">
        <v>118</v>
      </c>
      <c r="X508" t="s"/>
      <c r="Y508" t="s">
        <v>85</v>
      </c>
      <c r="Z508">
        <f>HYPERLINK("https://hotelmonitor-cachepage.eclerx.com/savepage/tk_15433830431542046_sr_2058.html","info")</f>
        <v/>
      </c>
      <c r="AA508" t="n">
        <v>216743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/>
      <c r="AO508" t="s"/>
      <c r="AP508" t="n">
        <v>90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2330159</v>
      </c>
      <c r="AZ508" t="s">
        <v>575</v>
      </c>
      <c r="BA508" t="s"/>
      <c r="BB508" t="n">
        <v>4077196</v>
      </c>
      <c r="BC508" t="n">
        <v>23.346</v>
      </c>
      <c r="BD508" t="n">
        <v>42.6533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574</v>
      </c>
      <c r="F509" t="n">
        <v>2027359</v>
      </c>
      <c r="G509" t="s">
        <v>74</v>
      </c>
      <c r="H509" t="s">
        <v>75</v>
      </c>
      <c r="I509" t="s"/>
      <c r="J509" t="s">
        <v>76</v>
      </c>
      <c r="K509" t="n">
        <v>65.67</v>
      </c>
      <c r="L509" t="s">
        <v>77</v>
      </c>
      <c r="M509" t="s"/>
      <c r="N509" t="s">
        <v>590</v>
      </c>
      <c r="O509" t="s">
        <v>79</v>
      </c>
      <c r="P509" t="s">
        <v>574</v>
      </c>
      <c r="Q509" t="s"/>
      <c r="R509" t="s">
        <v>107</v>
      </c>
      <c r="S509" t="s">
        <v>595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HYPERLINK("https://hotelmonitor-cachepage.eclerx.com/savepage/tk_15433830431542046_sr_2058.html","info")</f>
        <v/>
      </c>
      <c r="AA509" t="n">
        <v>216743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/>
      <c r="AO509" t="s"/>
      <c r="AP509" t="n">
        <v>90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2330159</v>
      </c>
      <c r="AZ509" t="s">
        <v>575</v>
      </c>
      <c r="BA509" t="s"/>
      <c r="BB509" t="n">
        <v>4077196</v>
      </c>
      <c r="BC509" t="n">
        <v>23.346</v>
      </c>
      <c r="BD509" t="n">
        <v>42.6533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574</v>
      </c>
      <c r="F510" t="n">
        <v>2027359</v>
      </c>
      <c r="G510" t="s">
        <v>74</v>
      </c>
      <c r="H510" t="s">
        <v>75</v>
      </c>
      <c r="I510" t="s"/>
      <c r="J510" t="s">
        <v>76</v>
      </c>
      <c r="K510" t="n">
        <v>67</v>
      </c>
      <c r="L510" t="s">
        <v>77</v>
      </c>
      <c r="M510" t="s"/>
      <c r="N510" t="s">
        <v>112</v>
      </c>
      <c r="O510" t="s">
        <v>79</v>
      </c>
      <c r="P510" t="s">
        <v>574</v>
      </c>
      <c r="Q510" t="s"/>
      <c r="R510" t="s">
        <v>107</v>
      </c>
      <c r="S510" t="s">
        <v>596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HYPERLINK("https://hotelmonitor-cachepage.eclerx.com/savepage/tk_15433830431542046_sr_2058.html","info")</f>
        <v/>
      </c>
      <c r="AA510" t="n">
        <v>216743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/>
      <c r="AO510" t="s"/>
      <c r="AP510" t="n">
        <v>90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2330159</v>
      </c>
      <c r="AZ510" t="s">
        <v>575</v>
      </c>
      <c r="BA510" t="s"/>
      <c r="BB510" t="n">
        <v>4077196</v>
      </c>
      <c r="BC510" t="n">
        <v>23.346</v>
      </c>
      <c r="BD510" t="n">
        <v>42.6533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574</v>
      </c>
      <c r="F511" t="n">
        <v>2027359</v>
      </c>
      <c r="G511" t="s">
        <v>74</v>
      </c>
      <c r="H511" t="s">
        <v>75</v>
      </c>
      <c r="I511" t="s"/>
      <c r="J511" t="s">
        <v>76</v>
      </c>
      <c r="K511" t="n">
        <v>68</v>
      </c>
      <c r="L511" t="s">
        <v>77</v>
      </c>
      <c r="M511" t="s"/>
      <c r="N511" t="s">
        <v>153</v>
      </c>
      <c r="O511" t="s">
        <v>79</v>
      </c>
      <c r="P511" t="s">
        <v>574</v>
      </c>
      <c r="Q511" t="s"/>
      <c r="R511" t="s">
        <v>107</v>
      </c>
      <c r="S511" t="s">
        <v>304</v>
      </c>
      <c r="T511" t="s">
        <v>82</v>
      </c>
      <c r="U511" t="s"/>
      <c r="V511" t="s">
        <v>83</v>
      </c>
      <c r="W511" t="s">
        <v>118</v>
      </c>
      <c r="X511" t="s"/>
      <c r="Y511" t="s">
        <v>85</v>
      </c>
      <c r="Z511">
        <f>HYPERLINK("https://hotelmonitor-cachepage.eclerx.com/savepage/tk_15433830431542046_sr_2058.html","info")</f>
        <v/>
      </c>
      <c r="AA511" t="n">
        <v>216743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/>
      <c r="AO511" t="s"/>
      <c r="AP511" t="n">
        <v>90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2330159</v>
      </c>
      <c r="AZ511" t="s">
        <v>575</v>
      </c>
      <c r="BA511" t="s"/>
      <c r="BB511" t="n">
        <v>4077196</v>
      </c>
      <c r="BC511" t="n">
        <v>23.346</v>
      </c>
      <c r="BD511" t="n">
        <v>42.6533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574</v>
      </c>
      <c r="F512" t="n">
        <v>2027359</v>
      </c>
      <c r="G512" t="s">
        <v>74</v>
      </c>
      <c r="H512" t="s">
        <v>75</v>
      </c>
      <c r="I512" t="s"/>
      <c r="J512" t="s">
        <v>76</v>
      </c>
      <c r="K512" t="n">
        <v>69</v>
      </c>
      <c r="L512" t="s">
        <v>77</v>
      </c>
      <c r="M512" t="s"/>
      <c r="N512" t="s">
        <v>590</v>
      </c>
      <c r="O512" t="s">
        <v>79</v>
      </c>
      <c r="P512" t="s">
        <v>574</v>
      </c>
      <c r="Q512" t="s"/>
      <c r="R512" t="s">
        <v>107</v>
      </c>
      <c r="S512" t="s">
        <v>597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HYPERLINK("https://hotelmonitor-cachepage.eclerx.com/savepage/tk_15433830431542046_sr_2058.html","info")</f>
        <v/>
      </c>
      <c r="AA512" t="n">
        <v>216743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/>
      <c r="AO512" t="s"/>
      <c r="AP512" t="n">
        <v>90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2330159</v>
      </c>
      <c r="AZ512" t="s">
        <v>575</v>
      </c>
      <c r="BA512" t="s"/>
      <c r="BB512" t="n">
        <v>4077196</v>
      </c>
      <c r="BC512" t="n">
        <v>23.346</v>
      </c>
      <c r="BD512" t="n">
        <v>42.6533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574</v>
      </c>
      <c r="F513" t="n">
        <v>2027359</v>
      </c>
      <c r="G513" t="s">
        <v>74</v>
      </c>
      <c r="H513" t="s">
        <v>75</v>
      </c>
      <c r="I513" t="s"/>
      <c r="J513" t="s">
        <v>76</v>
      </c>
      <c r="K513" t="n">
        <v>69.33</v>
      </c>
      <c r="L513" t="s">
        <v>77</v>
      </c>
      <c r="M513" t="s"/>
      <c r="N513" t="s">
        <v>116</v>
      </c>
      <c r="O513" t="s">
        <v>79</v>
      </c>
      <c r="P513" t="s">
        <v>574</v>
      </c>
      <c r="Q513" t="s"/>
      <c r="R513" t="s">
        <v>107</v>
      </c>
      <c r="S513" t="s">
        <v>598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HYPERLINK("https://hotelmonitor-cachepage.eclerx.com/savepage/tk_15433830431542046_sr_2058.html","info")</f>
        <v/>
      </c>
      <c r="AA513" t="n">
        <v>216743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/>
      <c r="AO513" t="s"/>
      <c r="AP513" t="n">
        <v>90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2330159</v>
      </c>
      <c r="AZ513" t="s">
        <v>575</v>
      </c>
      <c r="BA513" t="s"/>
      <c r="BB513" t="n">
        <v>4077196</v>
      </c>
      <c r="BC513" t="n">
        <v>23.346</v>
      </c>
      <c r="BD513" t="n">
        <v>42.6533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574</v>
      </c>
      <c r="F514" t="n">
        <v>2027359</v>
      </c>
      <c r="G514" t="s">
        <v>74</v>
      </c>
      <c r="H514" t="s">
        <v>75</v>
      </c>
      <c r="I514" t="s"/>
      <c r="J514" t="s">
        <v>76</v>
      </c>
      <c r="K514" t="n">
        <v>69.67</v>
      </c>
      <c r="L514" t="s">
        <v>77</v>
      </c>
      <c r="M514" t="s"/>
      <c r="N514" t="s">
        <v>112</v>
      </c>
      <c r="O514" t="s">
        <v>79</v>
      </c>
      <c r="P514" t="s">
        <v>574</v>
      </c>
      <c r="Q514" t="s"/>
      <c r="R514" t="s">
        <v>107</v>
      </c>
      <c r="S514" t="s">
        <v>184</v>
      </c>
      <c r="T514" t="s">
        <v>82</v>
      </c>
      <c r="U514" t="s"/>
      <c r="V514" t="s">
        <v>83</v>
      </c>
      <c r="W514" t="s">
        <v>118</v>
      </c>
      <c r="X514" t="s"/>
      <c r="Y514" t="s">
        <v>85</v>
      </c>
      <c r="Z514">
        <f>HYPERLINK("https://hotelmonitor-cachepage.eclerx.com/savepage/tk_15433830431542046_sr_2058.html","info")</f>
        <v/>
      </c>
      <c r="AA514" t="n">
        <v>216743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/>
      <c r="AO514" t="s"/>
      <c r="AP514" t="n">
        <v>90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2330159</v>
      </c>
      <c r="AZ514" t="s">
        <v>575</v>
      </c>
      <c r="BA514" t="s"/>
      <c r="BB514" t="n">
        <v>4077196</v>
      </c>
      <c r="BC514" t="n">
        <v>23.346</v>
      </c>
      <c r="BD514" t="n">
        <v>42.6533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574</v>
      </c>
      <c r="F515" t="n">
        <v>2027359</v>
      </c>
      <c r="G515" t="s">
        <v>74</v>
      </c>
      <c r="H515" t="s">
        <v>75</v>
      </c>
      <c r="I515" t="s"/>
      <c r="J515" t="s">
        <v>76</v>
      </c>
      <c r="K515" t="n">
        <v>70.67</v>
      </c>
      <c r="L515" t="s">
        <v>77</v>
      </c>
      <c r="M515" t="s"/>
      <c r="N515" t="s">
        <v>587</v>
      </c>
      <c r="O515" t="s">
        <v>79</v>
      </c>
      <c r="P515" t="s">
        <v>574</v>
      </c>
      <c r="Q515" t="s"/>
      <c r="R515" t="s">
        <v>107</v>
      </c>
      <c r="S515" t="s">
        <v>599</v>
      </c>
      <c r="T515" t="s">
        <v>82</v>
      </c>
      <c r="U515" t="s"/>
      <c r="V515" t="s">
        <v>83</v>
      </c>
      <c r="W515" t="s">
        <v>118</v>
      </c>
      <c r="X515" t="s"/>
      <c r="Y515" t="s">
        <v>85</v>
      </c>
      <c r="Z515">
        <f>HYPERLINK("https://hotelmonitor-cachepage.eclerx.com/savepage/tk_15433830431542046_sr_2058.html","info")</f>
        <v/>
      </c>
      <c r="AA515" t="n">
        <v>216743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/>
      <c r="AO515" t="s"/>
      <c r="AP515" t="n">
        <v>90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2330159</v>
      </c>
      <c r="AZ515" t="s">
        <v>575</v>
      </c>
      <c r="BA515" t="s"/>
      <c r="BB515" t="n">
        <v>4077196</v>
      </c>
      <c r="BC515" t="n">
        <v>23.346</v>
      </c>
      <c r="BD515" t="n">
        <v>42.6533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574</v>
      </c>
      <c r="F516" t="n">
        <v>2027359</v>
      </c>
      <c r="G516" t="s">
        <v>74</v>
      </c>
      <c r="H516" t="s">
        <v>75</v>
      </c>
      <c r="I516" t="s"/>
      <c r="J516" t="s">
        <v>76</v>
      </c>
      <c r="K516" t="n">
        <v>75</v>
      </c>
      <c r="L516" t="s">
        <v>77</v>
      </c>
      <c r="M516" t="s"/>
      <c r="N516" t="s">
        <v>112</v>
      </c>
      <c r="O516" t="s">
        <v>79</v>
      </c>
      <c r="P516" t="s">
        <v>574</v>
      </c>
      <c r="Q516" t="s"/>
      <c r="R516" t="s">
        <v>107</v>
      </c>
      <c r="S516" t="s">
        <v>600</v>
      </c>
      <c r="T516" t="s">
        <v>82</v>
      </c>
      <c r="U516" t="s"/>
      <c r="V516" t="s">
        <v>83</v>
      </c>
      <c r="W516" t="s">
        <v>118</v>
      </c>
      <c r="X516" t="s"/>
      <c r="Y516" t="s">
        <v>85</v>
      </c>
      <c r="Z516">
        <f>HYPERLINK("https://hotelmonitor-cachepage.eclerx.com/savepage/tk_15433830431542046_sr_2058.html","info")</f>
        <v/>
      </c>
      <c r="AA516" t="n">
        <v>216743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/>
      <c r="AO516" t="s"/>
      <c r="AP516" t="n">
        <v>90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2330159</v>
      </c>
      <c r="AZ516" t="s">
        <v>575</v>
      </c>
      <c r="BA516" t="s"/>
      <c r="BB516" t="n">
        <v>4077196</v>
      </c>
      <c r="BC516" t="n">
        <v>23.346</v>
      </c>
      <c r="BD516" t="n">
        <v>42.6533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574</v>
      </c>
      <c r="F517" t="n">
        <v>2027359</v>
      </c>
      <c r="G517" t="s">
        <v>74</v>
      </c>
      <c r="H517" t="s">
        <v>75</v>
      </c>
      <c r="I517" t="s"/>
      <c r="J517" t="s">
        <v>76</v>
      </c>
      <c r="K517" t="n">
        <v>78.67</v>
      </c>
      <c r="L517" t="s">
        <v>77</v>
      </c>
      <c r="M517" t="s"/>
      <c r="N517" t="s">
        <v>116</v>
      </c>
      <c r="O517" t="s">
        <v>79</v>
      </c>
      <c r="P517" t="s">
        <v>574</v>
      </c>
      <c r="Q517" t="s"/>
      <c r="R517" t="s">
        <v>107</v>
      </c>
      <c r="S517" t="s">
        <v>601</v>
      </c>
      <c r="T517" t="s">
        <v>82</v>
      </c>
      <c r="U517" t="s"/>
      <c r="V517" t="s">
        <v>83</v>
      </c>
      <c r="W517" t="s">
        <v>118</v>
      </c>
      <c r="X517" t="s"/>
      <c r="Y517" t="s">
        <v>85</v>
      </c>
      <c r="Z517">
        <f>HYPERLINK("https://hotelmonitor-cachepage.eclerx.com/savepage/tk_15433830431542046_sr_2058.html","info")</f>
        <v/>
      </c>
      <c r="AA517" t="n">
        <v>216743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/>
      <c r="AO517" t="s"/>
      <c r="AP517" t="n">
        <v>90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2330159</v>
      </c>
      <c r="AZ517" t="s">
        <v>575</v>
      </c>
      <c r="BA517" t="s"/>
      <c r="BB517" t="n">
        <v>4077196</v>
      </c>
      <c r="BC517" t="n">
        <v>23.346</v>
      </c>
      <c r="BD517" t="n">
        <v>42.6533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602</v>
      </c>
      <c r="F518" t="n">
        <v>4599609</v>
      </c>
      <c r="G518" t="s">
        <v>74</v>
      </c>
      <c r="H518" t="s">
        <v>75</v>
      </c>
      <c r="I518" t="s"/>
      <c r="J518" t="s">
        <v>76</v>
      </c>
      <c r="K518" t="n">
        <v>28.67</v>
      </c>
      <c r="L518" t="s">
        <v>77</v>
      </c>
      <c r="M518" t="s"/>
      <c r="N518" t="s">
        <v>603</v>
      </c>
      <c r="O518" t="s">
        <v>79</v>
      </c>
      <c r="P518" t="s">
        <v>604</v>
      </c>
      <c r="Q518" t="s"/>
      <c r="R518" t="s">
        <v>80</v>
      </c>
      <c r="S518" t="s">
        <v>98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HYPERLINK("https://hotelmonitor-cachepage.eclerx.com/savepage/tk_154338292840907_sr_2058.html","info")</f>
        <v/>
      </c>
      <c r="AA518" t="n">
        <v>48815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95</v>
      </c>
      <c r="AL518" t="s"/>
      <c r="AM518" t="s"/>
      <c r="AN518" t="s"/>
      <c r="AO518" t="s"/>
      <c r="AP518" t="n">
        <v>70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2329936</v>
      </c>
      <c r="AZ518" t="s">
        <v>605</v>
      </c>
      <c r="BA518" t="s"/>
      <c r="BB518" t="n">
        <v>316493</v>
      </c>
      <c r="BC518" t="n">
        <v>23.3143</v>
      </c>
      <c r="BD518" t="n">
        <v>42.6959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602</v>
      </c>
      <c r="F519" t="n">
        <v>4599609</v>
      </c>
      <c r="G519" t="s">
        <v>74</v>
      </c>
      <c r="H519" t="s">
        <v>75</v>
      </c>
      <c r="I519" t="s"/>
      <c r="J519" t="s">
        <v>76</v>
      </c>
      <c r="K519" t="n">
        <v>31.67</v>
      </c>
      <c r="L519" t="s">
        <v>77</v>
      </c>
      <c r="M519" t="s"/>
      <c r="N519" t="s">
        <v>606</v>
      </c>
      <c r="O519" t="s">
        <v>79</v>
      </c>
      <c r="P519" t="s">
        <v>604</v>
      </c>
      <c r="Q519" t="s"/>
      <c r="R519" t="s">
        <v>80</v>
      </c>
      <c r="S519" t="s">
        <v>425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HYPERLINK("https://hotelmonitor-cachepage.eclerx.com/savepage/tk_154338292840907_sr_2058.html","info")</f>
        <v/>
      </c>
      <c r="AA519" t="n">
        <v>48815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95</v>
      </c>
      <c r="AL519" t="s"/>
      <c r="AM519" t="s"/>
      <c r="AN519" t="s"/>
      <c r="AO519" t="s"/>
      <c r="AP519" t="n">
        <v>70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2329936</v>
      </c>
      <c r="AZ519" t="s">
        <v>605</v>
      </c>
      <c r="BA519" t="s"/>
      <c r="BB519" t="n">
        <v>316493</v>
      </c>
      <c r="BC519" t="n">
        <v>23.3143</v>
      </c>
      <c r="BD519" t="n">
        <v>42.6959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602</v>
      </c>
      <c r="F520" t="n">
        <v>4599609</v>
      </c>
      <c r="G520" t="s">
        <v>74</v>
      </c>
      <c r="H520" t="s">
        <v>75</v>
      </c>
      <c r="I520" t="s"/>
      <c r="J520" t="s">
        <v>76</v>
      </c>
      <c r="K520" t="n">
        <v>33.67</v>
      </c>
      <c r="L520" t="s">
        <v>77</v>
      </c>
      <c r="M520" t="s"/>
      <c r="N520" t="s">
        <v>607</v>
      </c>
      <c r="O520" t="s">
        <v>79</v>
      </c>
      <c r="P520" t="s">
        <v>604</v>
      </c>
      <c r="Q520" t="s"/>
      <c r="R520" t="s">
        <v>80</v>
      </c>
      <c r="S520" t="s">
        <v>403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HYPERLINK("https://hotelmonitor-cachepage.eclerx.com/savepage/tk_154338292840907_sr_2058.html","info")</f>
        <v/>
      </c>
      <c r="AA520" t="n">
        <v>48815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95</v>
      </c>
      <c r="AL520" t="s"/>
      <c r="AM520" t="s"/>
      <c r="AN520" t="s"/>
      <c r="AO520" t="s"/>
      <c r="AP520" t="n">
        <v>70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2329936</v>
      </c>
      <c r="AZ520" t="s">
        <v>605</v>
      </c>
      <c r="BA520" t="s"/>
      <c r="BB520" t="n">
        <v>316493</v>
      </c>
      <c r="BC520" t="n">
        <v>23.3143</v>
      </c>
      <c r="BD520" t="n">
        <v>42.6959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602</v>
      </c>
      <c r="F521" t="n">
        <v>4599609</v>
      </c>
      <c r="G521" t="s">
        <v>74</v>
      </c>
      <c r="H521" t="s">
        <v>75</v>
      </c>
      <c r="I521" t="s"/>
      <c r="J521" t="s">
        <v>76</v>
      </c>
      <c r="K521" t="n">
        <v>46</v>
      </c>
      <c r="L521" t="s">
        <v>77</v>
      </c>
      <c r="M521" t="s"/>
      <c r="N521" t="s">
        <v>608</v>
      </c>
      <c r="O521" t="s">
        <v>79</v>
      </c>
      <c r="P521" t="s">
        <v>604</v>
      </c>
      <c r="Q521" t="s"/>
      <c r="R521" t="s">
        <v>80</v>
      </c>
      <c r="S521" t="s">
        <v>609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HYPERLINK("https://hotelmonitor-cachepage.eclerx.com/savepage/tk_154338292840907_sr_2058.html","info")</f>
        <v/>
      </c>
      <c r="AA521" t="n">
        <v>48815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95</v>
      </c>
      <c r="AL521" t="s"/>
      <c r="AM521" t="s"/>
      <c r="AN521" t="s"/>
      <c r="AO521" t="s"/>
      <c r="AP521" t="n">
        <v>70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2329936</v>
      </c>
      <c r="AZ521" t="s">
        <v>605</v>
      </c>
      <c r="BA521" t="s"/>
      <c r="BB521" t="n">
        <v>316493</v>
      </c>
      <c r="BC521" t="n">
        <v>23.3143</v>
      </c>
      <c r="BD521" t="n">
        <v>42.6959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602</v>
      </c>
      <c r="F522" t="n">
        <v>4599609</v>
      </c>
      <c r="G522" t="s">
        <v>74</v>
      </c>
      <c r="H522" t="s">
        <v>75</v>
      </c>
      <c r="I522" t="s"/>
      <c r="J522" t="s">
        <v>76</v>
      </c>
      <c r="K522" t="n">
        <v>51.67</v>
      </c>
      <c r="L522" t="s">
        <v>77</v>
      </c>
      <c r="M522" t="s"/>
      <c r="N522" t="s">
        <v>610</v>
      </c>
      <c r="O522" t="s">
        <v>79</v>
      </c>
      <c r="P522" t="s">
        <v>604</v>
      </c>
      <c r="Q522" t="s"/>
      <c r="R522" t="s">
        <v>80</v>
      </c>
      <c r="S522" t="s">
        <v>289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HYPERLINK("https://hotelmonitor-cachepage.eclerx.com/savepage/tk_154338292840907_sr_2058.html","info")</f>
        <v/>
      </c>
      <c r="AA522" t="n">
        <v>48815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95</v>
      </c>
      <c r="AL522" t="s"/>
      <c r="AM522" t="s"/>
      <c r="AN522" t="s"/>
      <c r="AO522" t="s"/>
      <c r="AP522" t="n">
        <v>70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2329936</v>
      </c>
      <c r="AZ522" t="s">
        <v>605</v>
      </c>
      <c r="BA522" t="s"/>
      <c r="BB522" t="n">
        <v>316493</v>
      </c>
      <c r="BC522" t="n">
        <v>23.3143</v>
      </c>
      <c r="BD522" t="n">
        <v>42.6959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611</v>
      </c>
      <c r="F523" t="n">
        <v>2027316</v>
      </c>
      <c r="G523" t="s">
        <v>74</v>
      </c>
      <c r="H523" t="s">
        <v>75</v>
      </c>
      <c r="I523" t="s"/>
      <c r="J523" t="s">
        <v>76</v>
      </c>
      <c r="K523" t="n">
        <v>64.33</v>
      </c>
      <c r="L523" t="s">
        <v>77</v>
      </c>
      <c r="M523" t="s"/>
      <c r="N523" t="s">
        <v>97</v>
      </c>
      <c r="O523" t="s">
        <v>79</v>
      </c>
      <c r="P523" t="s">
        <v>612</v>
      </c>
      <c r="Q523" t="s"/>
      <c r="R523" t="s">
        <v>183</v>
      </c>
      <c r="S523" t="s">
        <v>337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HYPERLINK("https://hotelmonitor-cachepage.eclerx.com/savepage/tk_15433828450849452_sr_2058.html","info")</f>
        <v/>
      </c>
      <c r="AA523" t="n">
        <v>9231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95</v>
      </c>
      <c r="AL523" t="s"/>
      <c r="AM523" t="s"/>
      <c r="AN523" t="s"/>
      <c r="AO523" t="s"/>
      <c r="AP523" t="n">
        <v>55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2992954</v>
      </c>
      <c r="AZ523" t="s">
        <v>613</v>
      </c>
      <c r="BA523" t="s"/>
      <c r="BB523" t="n">
        <v>112071</v>
      </c>
      <c r="BC523" t="n">
        <v>23.3183</v>
      </c>
      <c r="BD523" t="n">
        <v>42.6725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611</v>
      </c>
      <c r="F524" t="n">
        <v>2027316</v>
      </c>
      <c r="G524" t="s">
        <v>74</v>
      </c>
      <c r="H524" t="s">
        <v>75</v>
      </c>
      <c r="I524" t="s"/>
      <c r="J524" t="s">
        <v>76</v>
      </c>
      <c r="K524" t="n">
        <v>74</v>
      </c>
      <c r="L524" t="s">
        <v>77</v>
      </c>
      <c r="M524" t="s"/>
      <c r="N524" t="s">
        <v>100</v>
      </c>
      <c r="O524" t="s">
        <v>79</v>
      </c>
      <c r="P524" t="s">
        <v>612</v>
      </c>
      <c r="Q524" t="s"/>
      <c r="R524" t="s">
        <v>183</v>
      </c>
      <c r="S524" t="s">
        <v>373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HYPERLINK("https://hotelmonitor-cachepage.eclerx.com/savepage/tk_15433828450849452_sr_2058.html","info")</f>
        <v/>
      </c>
      <c r="AA524" t="n">
        <v>9231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95</v>
      </c>
      <c r="AL524" t="s"/>
      <c r="AM524" t="s"/>
      <c r="AN524" t="s"/>
      <c r="AO524" t="s"/>
      <c r="AP524" t="n">
        <v>55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2992954</v>
      </c>
      <c r="AZ524" t="s">
        <v>613</v>
      </c>
      <c r="BA524" t="s"/>
      <c r="BB524" t="n">
        <v>112071</v>
      </c>
      <c r="BC524" t="n">
        <v>23.3183</v>
      </c>
      <c r="BD524" t="n">
        <v>42.6725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611</v>
      </c>
      <c r="F525" t="n">
        <v>2027316</v>
      </c>
      <c r="G525" t="s">
        <v>74</v>
      </c>
      <c r="H525" t="s">
        <v>75</v>
      </c>
      <c r="I525" t="s"/>
      <c r="J525" t="s">
        <v>76</v>
      </c>
      <c r="K525" t="n">
        <v>88.33</v>
      </c>
      <c r="L525" t="s">
        <v>77</v>
      </c>
      <c r="M525" t="s"/>
      <c r="N525" t="s">
        <v>614</v>
      </c>
      <c r="O525" t="s">
        <v>79</v>
      </c>
      <c r="P525" t="s">
        <v>612</v>
      </c>
      <c r="Q525" t="s"/>
      <c r="R525" t="s">
        <v>183</v>
      </c>
      <c r="S525" t="s">
        <v>615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HYPERLINK("https://hotelmonitor-cachepage.eclerx.com/savepage/tk_15433828450849452_sr_2058.html","info")</f>
        <v/>
      </c>
      <c r="AA525" t="n">
        <v>9231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95</v>
      </c>
      <c r="AL525" t="s"/>
      <c r="AM525" t="s"/>
      <c r="AN525" t="s"/>
      <c r="AO525" t="s"/>
      <c r="AP525" t="n">
        <v>55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2992954</v>
      </c>
      <c r="AZ525" t="s">
        <v>613</v>
      </c>
      <c r="BA525" t="s"/>
      <c r="BB525" t="n">
        <v>112071</v>
      </c>
      <c r="BC525" t="n">
        <v>23.3183</v>
      </c>
      <c r="BD525" t="n">
        <v>42.6725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611</v>
      </c>
      <c r="F526" t="n">
        <v>2027316</v>
      </c>
      <c r="G526" t="s">
        <v>74</v>
      </c>
      <c r="H526" t="s">
        <v>75</v>
      </c>
      <c r="I526" t="s"/>
      <c r="J526" t="s">
        <v>76</v>
      </c>
      <c r="K526" t="n">
        <v>91.33</v>
      </c>
      <c r="L526" t="s">
        <v>77</v>
      </c>
      <c r="M526" t="s"/>
      <c r="N526" t="s">
        <v>616</v>
      </c>
      <c r="O526" t="s">
        <v>79</v>
      </c>
      <c r="P526" t="s">
        <v>612</v>
      </c>
      <c r="Q526" t="s"/>
      <c r="R526" t="s">
        <v>183</v>
      </c>
      <c r="S526" t="s">
        <v>617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HYPERLINK("https://hotelmonitor-cachepage.eclerx.com/savepage/tk_15433828450849452_sr_2058.html","info")</f>
        <v/>
      </c>
      <c r="AA526" t="n">
        <v>9231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95</v>
      </c>
      <c r="AL526" t="s"/>
      <c r="AM526" t="s"/>
      <c r="AN526" t="s"/>
      <c r="AO526" t="s"/>
      <c r="AP526" t="n">
        <v>55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2992954</v>
      </c>
      <c r="AZ526" t="s">
        <v>613</v>
      </c>
      <c r="BA526" t="s"/>
      <c r="BB526" t="n">
        <v>112071</v>
      </c>
      <c r="BC526" t="n">
        <v>23.3183</v>
      </c>
      <c r="BD526" t="n">
        <v>42.6725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611</v>
      </c>
      <c r="F527" t="n">
        <v>2027316</v>
      </c>
      <c r="G527" t="s">
        <v>74</v>
      </c>
      <c r="H527" t="s">
        <v>75</v>
      </c>
      <c r="I527" t="s"/>
      <c r="J527" t="s">
        <v>76</v>
      </c>
      <c r="K527" t="n">
        <v>102.67</v>
      </c>
      <c r="L527" t="s">
        <v>77</v>
      </c>
      <c r="M527" t="s"/>
      <c r="N527" t="s">
        <v>164</v>
      </c>
      <c r="O527" t="s">
        <v>79</v>
      </c>
      <c r="P527" t="s">
        <v>612</v>
      </c>
      <c r="Q527" t="s"/>
      <c r="R527" t="s">
        <v>183</v>
      </c>
      <c r="S527" t="s">
        <v>259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HYPERLINK("https://hotelmonitor-cachepage.eclerx.com/savepage/tk_15433828450849452_sr_2058.html","info")</f>
        <v/>
      </c>
      <c r="AA527" t="n">
        <v>9231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95</v>
      </c>
      <c r="AL527" t="s"/>
      <c r="AM527" t="s"/>
      <c r="AN527" t="s"/>
      <c r="AO527" t="s"/>
      <c r="AP527" t="n">
        <v>55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2992954</v>
      </c>
      <c r="AZ527" t="s">
        <v>613</v>
      </c>
      <c r="BA527" t="s"/>
      <c r="BB527" t="n">
        <v>112071</v>
      </c>
      <c r="BC527" t="n">
        <v>23.3183</v>
      </c>
      <c r="BD527" t="n">
        <v>42.6725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611</v>
      </c>
      <c r="F528" t="n">
        <v>2027316</v>
      </c>
      <c r="G528" t="s">
        <v>74</v>
      </c>
      <c r="H528" t="s">
        <v>75</v>
      </c>
      <c r="I528" t="s"/>
      <c r="J528" t="s">
        <v>76</v>
      </c>
      <c r="K528" t="n">
        <v>572.33</v>
      </c>
      <c r="L528" t="s">
        <v>77</v>
      </c>
      <c r="M528" t="s"/>
      <c r="N528" t="s">
        <v>618</v>
      </c>
      <c r="O528" t="s">
        <v>79</v>
      </c>
      <c r="P528" t="s">
        <v>612</v>
      </c>
      <c r="Q528" t="s"/>
      <c r="R528" t="s">
        <v>183</v>
      </c>
      <c r="S528" t="s">
        <v>619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HYPERLINK("https://hotelmonitor-cachepage.eclerx.com/savepage/tk_15433828450849452_sr_2058.html","info")</f>
        <v/>
      </c>
      <c r="AA528" t="n">
        <v>9231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95</v>
      </c>
      <c r="AL528" t="s"/>
      <c r="AM528" t="s"/>
      <c r="AN528" t="s"/>
      <c r="AO528" t="s"/>
      <c r="AP528" t="n">
        <v>55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2992954</v>
      </c>
      <c r="AZ528" t="s">
        <v>613</v>
      </c>
      <c r="BA528" t="s"/>
      <c r="BB528" t="n">
        <v>112071</v>
      </c>
      <c r="BC528" t="n">
        <v>23.3183</v>
      </c>
      <c r="BD528" t="n">
        <v>42.6725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620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29</v>
      </c>
      <c r="L529" t="s">
        <v>77</v>
      </c>
      <c r="M529" t="s"/>
      <c r="N529" t="s">
        <v>579</v>
      </c>
      <c r="O529" t="s">
        <v>79</v>
      </c>
      <c r="P529" t="s">
        <v>620</v>
      </c>
      <c r="Q529" t="s"/>
      <c r="R529" t="s">
        <v>107</v>
      </c>
      <c r="S529" t="s">
        <v>572</v>
      </c>
      <c r="T529" t="s">
        <v>82</v>
      </c>
      <c r="U529" t="s"/>
      <c r="V529" t="s">
        <v>83</v>
      </c>
      <c r="W529" t="s">
        <v>118</v>
      </c>
      <c r="X529" t="s"/>
      <c r="Y529" t="s">
        <v>85</v>
      </c>
      <c r="Z529">
        <f>HYPERLINK("https://hotelmonitor-cachepage.eclerx.com/savepage/tk_1543383080069188_sr_2058.html","info")</f>
        <v/>
      </c>
      <c r="AA529" t="n">
        <v>-6796960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95</v>
      </c>
      <c r="AL529" t="s"/>
      <c r="AM529" t="s"/>
      <c r="AN529" t="s"/>
      <c r="AO529" t="s"/>
      <c r="AP529" t="n">
        <v>97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6796960</v>
      </c>
      <c r="AZ529" t="s">
        <v>621</v>
      </c>
      <c r="BA529" t="s"/>
      <c r="BB529" t="n">
        <v>4707824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622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24.33</v>
      </c>
      <c r="L530" t="s">
        <v>77</v>
      </c>
      <c r="M530" t="s"/>
      <c r="N530" t="s">
        <v>262</v>
      </c>
      <c r="O530" t="s">
        <v>79</v>
      </c>
      <c r="P530" t="s">
        <v>622</v>
      </c>
      <c r="Q530" t="s"/>
      <c r="R530" t="s">
        <v>80</v>
      </c>
      <c r="S530" t="s">
        <v>623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HYPERLINK("https://hotelmonitor-cachepage.eclerx.com/savepage/tk_15433826116771798_sr_2058.html","info")</f>
        <v/>
      </c>
      <c r="AA530" t="n">
        <v>-6796947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/>
      <c r="AO530" t="s"/>
      <c r="AP530" t="n">
        <v>10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6796947</v>
      </c>
      <c r="AZ530" t="s">
        <v>624</v>
      </c>
      <c r="BA530" t="s"/>
      <c r="BB530" t="n">
        <v>2192956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622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27.67</v>
      </c>
      <c r="L531" t="s">
        <v>77</v>
      </c>
      <c r="M531" t="s"/>
      <c r="N531" t="s">
        <v>78</v>
      </c>
      <c r="O531" t="s">
        <v>79</v>
      </c>
      <c r="P531" t="s">
        <v>622</v>
      </c>
      <c r="Q531" t="s"/>
      <c r="R531" t="s">
        <v>80</v>
      </c>
      <c r="S531" t="s">
        <v>200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HYPERLINK("https://hotelmonitor-cachepage.eclerx.com/savepage/tk_15433826116771798_sr_2058.html","info")</f>
        <v/>
      </c>
      <c r="AA531" t="n">
        <v>-6796947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/>
      <c r="AO531" t="s"/>
      <c r="AP531" t="n">
        <v>10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6796947</v>
      </c>
      <c r="AZ531" t="s">
        <v>624</v>
      </c>
      <c r="BA531" t="s"/>
      <c r="BB531" t="n">
        <v>2192956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622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28</v>
      </c>
      <c r="L532" t="s">
        <v>77</v>
      </c>
      <c r="M532" t="s"/>
      <c r="N532" t="s">
        <v>625</v>
      </c>
      <c r="O532" t="s">
        <v>79</v>
      </c>
      <c r="P532" t="s">
        <v>622</v>
      </c>
      <c r="Q532" t="s"/>
      <c r="R532" t="s">
        <v>80</v>
      </c>
      <c r="S532" t="s">
        <v>524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HYPERLINK("https://hotelmonitor-cachepage.eclerx.com/savepage/tk_15433826116771798_sr_2058.html","info")</f>
        <v/>
      </c>
      <c r="AA532" t="n">
        <v>-6796947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/>
      <c r="AO532" t="s"/>
      <c r="AP532" t="n">
        <v>10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6796947</v>
      </c>
      <c r="AZ532" t="s">
        <v>624</v>
      </c>
      <c r="BA532" t="s"/>
      <c r="BB532" t="n">
        <v>2192956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622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38.67</v>
      </c>
      <c r="L533" t="s">
        <v>77</v>
      </c>
      <c r="M533" t="s"/>
      <c r="N533" t="s">
        <v>626</v>
      </c>
      <c r="O533" t="s">
        <v>79</v>
      </c>
      <c r="P533" t="s">
        <v>622</v>
      </c>
      <c r="Q533" t="s"/>
      <c r="R533" t="s">
        <v>80</v>
      </c>
      <c r="S533" t="s">
        <v>581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HYPERLINK("https://hotelmonitor-cachepage.eclerx.com/savepage/tk_15433826116771798_sr_2058.html","info")</f>
        <v/>
      </c>
      <c r="AA533" t="n">
        <v>-6796947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/>
      <c r="AO533" t="s"/>
      <c r="AP533" t="n">
        <v>10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6796947</v>
      </c>
      <c r="AZ533" t="s">
        <v>624</v>
      </c>
      <c r="BA533" t="s"/>
      <c r="BB533" t="n">
        <v>2192956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622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40</v>
      </c>
      <c r="L534" t="s">
        <v>77</v>
      </c>
      <c r="M534" t="s"/>
      <c r="N534" t="s">
        <v>626</v>
      </c>
      <c r="O534" t="s">
        <v>79</v>
      </c>
      <c r="P534" t="s">
        <v>622</v>
      </c>
      <c r="Q534" t="s"/>
      <c r="R534" t="s">
        <v>80</v>
      </c>
      <c r="S534" t="s">
        <v>268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HYPERLINK("https://hotelmonitor-cachepage.eclerx.com/savepage/tk_15433826116771798_sr_2058.html","info")</f>
        <v/>
      </c>
      <c r="AA534" t="n">
        <v>-6796947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/>
      <c r="AO534" t="s"/>
      <c r="AP534" t="n">
        <v>10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6796947</v>
      </c>
      <c r="AZ534" t="s">
        <v>624</v>
      </c>
      <c r="BA534" t="s"/>
      <c r="BB534" t="n">
        <v>2192956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622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53</v>
      </c>
      <c r="L535" t="s">
        <v>77</v>
      </c>
      <c r="M535" t="s"/>
      <c r="N535" t="s">
        <v>627</v>
      </c>
      <c r="O535" t="s">
        <v>79</v>
      </c>
      <c r="P535" t="s">
        <v>622</v>
      </c>
      <c r="Q535" t="s"/>
      <c r="R535" t="s">
        <v>80</v>
      </c>
      <c r="S535" t="s">
        <v>589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HYPERLINK("https://hotelmonitor-cachepage.eclerx.com/savepage/tk_15433826116771798_sr_2058.html","info")</f>
        <v/>
      </c>
      <c r="AA535" t="n">
        <v>-6796947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/>
      <c r="AO535" t="s"/>
      <c r="AP535" t="n">
        <v>10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6796947</v>
      </c>
      <c r="AZ535" t="s">
        <v>624</v>
      </c>
      <c r="BA535" t="s"/>
      <c r="BB535" t="n">
        <v>2192956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622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58.33</v>
      </c>
      <c r="L536" t="s">
        <v>77</v>
      </c>
      <c r="M536" t="s"/>
      <c r="N536" t="s">
        <v>628</v>
      </c>
      <c r="O536" t="s">
        <v>79</v>
      </c>
      <c r="P536" t="s">
        <v>622</v>
      </c>
      <c r="Q536" t="s"/>
      <c r="R536" t="s">
        <v>80</v>
      </c>
      <c r="S536" t="s">
        <v>592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HYPERLINK("https://hotelmonitor-cachepage.eclerx.com/savepage/tk_15433826116771798_sr_2058.html","info")</f>
        <v/>
      </c>
      <c r="AA536" t="n">
        <v>-6796947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/>
      <c r="AO536" t="s"/>
      <c r="AP536" t="n">
        <v>10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6796947</v>
      </c>
      <c r="AZ536" t="s">
        <v>624</v>
      </c>
      <c r="BA536" t="s"/>
      <c r="BB536" t="n">
        <v>2192956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629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16.67</v>
      </c>
      <c r="L537" t="s">
        <v>77</v>
      </c>
      <c r="M537" t="s"/>
      <c r="N537" t="s">
        <v>78</v>
      </c>
      <c r="O537" t="s">
        <v>79</v>
      </c>
      <c r="P537" t="s">
        <v>629</v>
      </c>
      <c r="Q537" t="s"/>
      <c r="R537" t="s">
        <v>263</v>
      </c>
      <c r="S537" t="s">
        <v>549</v>
      </c>
      <c r="T537" t="s">
        <v>82</v>
      </c>
      <c r="U537" t="s"/>
      <c r="V537" t="s">
        <v>83</v>
      </c>
      <c r="W537" t="s">
        <v>138</v>
      </c>
      <c r="X537" t="s"/>
      <c r="Y537" t="s">
        <v>85</v>
      </c>
      <c r="Z537">
        <f>HYPERLINK("https://hotelmonitor-cachepage.eclerx.com/savepage/tk_1543382790647309_sr_2058.html","info")</f>
        <v/>
      </c>
      <c r="AA537" t="n">
        <v>-6049207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/>
      <c r="AO537" t="s"/>
      <c r="AP537" t="n">
        <v>45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6049207</v>
      </c>
      <c r="AZ537" t="s">
        <v>630</v>
      </c>
      <c r="BA537" t="s"/>
      <c r="BB537" t="n">
        <v>4737668</v>
      </c>
      <c r="BC537" t="n">
        <v>23.3163</v>
      </c>
      <c r="BD537" t="n">
        <v>42.699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631</v>
      </c>
      <c r="F538" t="n">
        <v>2027318</v>
      </c>
      <c r="G538" t="s">
        <v>74</v>
      </c>
      <c r="H538" t="s">
        <v>75</v>
      </c>
      <c r="I538" t="s"/>
      <c r="J538" t="s">
        <v>76</v>
      </c>
      <c r="K538" t="n">
        <v>28.67</v>
      </c>
      <c r="L538" t="s">
        <v>77</v>
      </c>
      <c r="M538" t="s"/>
      <c r="N538" t="s">
        <v>341</v>
      </c>
      <c r="O538" t="s">
        <v>79</v>
      </c>
      <c r="P538" t="s">
        <v>632</v>
      </c>
      <c r="Q538" t="s"/>
      <c r="R538" t="s">
        <v>107</v>
      </c>
      <c r="S538" t="s">
        <v>98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HYPERLINK("https://hotelmonitor-cachepage.eclerx.com/savepage/tk_15433830516287155_sr_2058.html","info")</f>
        <v/>
      </c>
      <c r="AA538" t="n">
        <v>17279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95</v>
      </c>
      <c r="AL538" t="s"/>
      <c r="AM538" t="s"/>
      <c r="AN538" t="s"/>
      <c r="AO538" t="s"/>
      <c r="AP538" t="n">
        <v>91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2330168</v>
      </c>
      <c r="AZ538" t="s">
        <v>633</v>
      </c>
      <c r="BA538" t="s"/>
      <c r="BB538" t="n">
        <v>112060</v>
      </c>
      <c r="BC538" t="n">
        <v>23.31</v>
      </c>
      <c r="BD538" t="n">
        <v>42.7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631</v>
      </c>
      <c r="F539" t="n">
        <v>2027318</v>
      </c>
      <c r="G539" t="s">
        <v>74</v>
      </c>
      <c r="H539" t="s">
        <v>75</v>
      </c>
      <c r="I539" t="s"/>
      <c r="J539" t="s">
        <v>76</v>
      </c>
      <c r="K539" t="n">
        <v>28.67</v>
      </c>
      <c r="L539" t="s">
        <v>77</v>
      </c>
      <c r="M539" t="s"/>
      <c r="N539" t="s">
        <v>421</v>
      </c>
      <c r="O539" t="s">
        <v>79</v>
      </c>
      <c r="P539" t="s">
        <v>632</v>
      </c>
      <c r="Q539" t="s"/>
      <c r="R539" t="s">
        <v>107</v>
      </c>
      <c r="S539" t="s">
        <v>98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HYPERLINK("https://hotelmonitor-cachepage.eclerx.com/savepage/tk_15433830516287155_sr_2058.html","info")</f>
        <v/>
      </c>
      <c r="AA539" t="n">
        <v>17279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95</v>
      </c>
      <c r="AL539" t="s"/>
      <c r="AM539" t="s"/>
      <c r="AN539" t="s"/>
      <c r="AO539" t="s"/>
      <c r="AP539" t="n">
        <v>91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2330168</v>
      </c>
      <c r="AZ539" t="s">
        <v>633</v>
      </c>
      <c r="BA539" t="s"/>
      <c r="BB539" t="n">
        <v>112060</v>
      </c>
      <c r="BC539" t="n">
        <v>23.31</v>
      </c>
      <c r="BD539" t="n">
        <v>42.7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631</v>
      </c>
      <c r="F540" t="n">
        <v>2027318</v>
      </c>
      <c r="G540" t="s">
        <v>74</v>
      </c>
      <c r="H540" t="s">
        <v>75</v>
      </c>
      <c r="I540" t="s"/>
      <c r="J540" t="s">
        <v>76</v>
      </c>
      <c r="K540" t="n">
        <v>31</v>
      </c>
      <c r="L540" t="s">
        <v>77</v>
      </c>
      <c r="M540" t="s"/>
      <c r="N540" t="s">
        <v>97</v>
      </c>
      <c r="O540" t="s">
        <v>79</v>
      </c>
      <c r="P540" t="s">
        <v>632</v>
      </c>
      <c r="Q540" t="s"/>
      <c r="R540" t="s">
        <v>107</v>
      </c>
      <c r="S540" t="s">
        <v>526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HYPERLINK("https://hotelmonitor-cachepage.eclerx.com/savepage/tk_15433830516287155_sr_2058.html","info")</f>
        <v/>
      </c>
      <c r="AA540" t="n">
        <v>17279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95</v>
      </c>
      <c r="AL540" t="s"/>
      <c r="AM540" t="s"/>
      <c r="AN540" t="s"/>
      <c r="AO540" t="s"/>
      <c r="AP540" t="n">
        <v>91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2330168</v>
      </c>
      <c r="AZ540" t="s">
        <v>633</v>
      </c>
      <c r="BA540" t="s"/>
      <c r="BB540" t="n">
        <v>112060</v>
      </c>
      <c r="BC540" t="n">
        <v>23.31</v>
      </c>
      <c r="BD540" t="n">
        <v>42.7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631</v>
      </c>
      <c r="F541" t="n">
        <v>2027318</v>
      </c>
      <c r="G541" t="s">
        <v>74</v>
      </c>
      <c r="H541" t="s">
        <v>75</v>
      </c>
      <c r="I541" t="s"/>
      <c r="J541" t="s">
        <v>76</v>
      </c>
      <c r="K541" t="n">
        <v>31.67</v>
      </c>
      <c r="L541" t="s">
        <v>77</v>
      </c>
      <c r="M541" t="s"/>
      <c r="N541" t="s">
        <v>97</v>
      </c>
      <c r="O541" t="s">
        <v>79</v>
      </c>
      <c r="P541" t="s">
        <v>632</v>
      </c>
      <c r="Q541" t="s"/>
      <c r="R541" t="s">
        <v>107</v>
      </c>
      <c r="S541" t="s">
        <v>425</v>
      </c>
      <c r="T541" t="s">
        <v>82</v>
      </c>
      <c r="U541" t="s"/>
      <c r="V541" t="s">
        <v>83</v>
      </c>
      <c r="W541" t="s">
        <v>138</v>
      </c>
      <c r="X541" t="s"/>
      <c r="Y541" t="s">
        <v>85</v>
      </c>
      <c r="Z541">
        <f>HYPERLINK("https://hotelmonitor-cachepage.eclerx.com/savepage/tk_15433830516287155_sr_2058.html","info")</f>
        <v/>
      </c>
      <c r="AA541" t="n">
        <v>17279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95</v>
      </c>
      <c r="AL541" t="s"/>
      <c r="AM541" t="s"/>
      <c r="AN541" t="s"/>
      <c r="AO541" t="s"/>
      <c r="AP541" t="n">
        <v>91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2330168</v>
      </c>
      <c r="AZ541" t="s">
        <v>633</v>
      </c>
      <c r="BA541" t="s"/>
      <c r="BB541" t="n">
        <v>112060</v>
      </c>
      <c r="BC541" t="n">
        <v>23.31</v>
      </c>
      <c r="BD541" t="n">
        <v>42.7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631</v>
      </c>
      <c r="F542" t="n">
        <v>2027318</v>
      </c>
      <c r="G542" t="s">
        <v>74</v>
      </c>
      <c r="H542" t="s">
        <v>75</v>
      </c>
      <c r="I542" t="s"/>
      <c r="J542" t="s">
        <v>76</v>
      </c>
      <c r="K542" t="n">
        <v>32</v>
      </c>
      <c r="L542" t="s">
        <v>77</v>
      </c>
      <c r="M542" t="s"/>
      <c r="N542" t="s">
        <v>78</v>
      </c>
      <c r="O542" t="s">
        <v>79</v>
      </c>
      <c r="P542" t="s">
        <v>632</v>
      </c>
      <c r="Q542" t="s"/>
      <c r="R542" t="s">
        <v>107</v>
      </c>
      <c r="S542" t="s">
        <v>491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HYPERLINK("https://hotelmonitor-cachepage.eclerx.com/savepage/tk_15433830516287155_sr_2058.html","info")</f>
        <v/>
      </c>
      <c r="AA542" t="n">
        <v>17279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95</v>
      </c>
      <c r="AL542" t="s"/>
      <c r="AM542" t="s"/>
      <c r="AN542" t="s"/>
      <c r="AO542" t="s"/>
      <c r="AP542" t="n">
        <v>91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2330168</v>
      </c>
      <c r="AZ542" t="s">
        <v>633</v>
      </c>
      <c r="BA542" t="s"/>
      <c r="BB542" t="n">
        <v>112060</v>
      </c>
      <c r="BC542" t="n">
        <v>23.31</v>
      </c>
      <c r="BD542" t="n">
        <v>42.7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631</v>
      </c>
      <c r="F543" t="n">
        <v>2027318</v>
      </c>
      <c r="G543" t="s">
        <v>74</v>
      </c>
      <c r="H543" t="s">
        <v>75</v>
      </c>
      <c r="I543" t="s"/>
      <c r="J543" t="s">
        <v>76</v>
      </c>
      <c r="K543" t="n">
        <v>35.67</v>
      </c>
      <c r="L543" t="s">
        <v>77</v>
      </c>
      <c r="M543" t="s"/>
      <c r="N543" t="s">
        <v>102</v>
      </c>
      <c r="O543" t="s">
        <v>79</v>
      </c>
      <c r="P543" t="s">
        <v>632</v>
      </c>
      <c r="Q543" t="s"/>
      <c r="R543" t="s">
        <v>107</v>
      </c>
      <c r="S543" t="s">
        <v>406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HYPERLINK("https://hotelmonitor-cachepage.eclerx.com/savepage/tk_15433830516287155_sr_2058.html","info")</f>
        <v/>
      </c>
      <c r="AA543" t="n">
        <v>17279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95</v>
      </c>
      <c r="AL543" t="s"/>
      <c r="AM543" t="s"/>
      <c r="AN543" t="s"/>
      <c r="AO543" t="s"/>
      <c r="AP543" t="n">
        <v>91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2330168</v>
      </c>
      <c r="AZ543" t="s">
        <v>633</v>
      </c>
      <c r="BA543" t="s"/>
      <c r="BB543" t="n">
        <v>112060</v>
      </c>
      <c r="BC543" t="n">
        <v>23.31</v>
      </c>
      <c r="BD543" t="n">
        <v>42.7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631</v>
      </c>
      <c r="F544" t="n">
        <v>2027318</v>
      </c>
      <c r="G544" t="s">
        <v>74</v>
      </c>
      <c r="H544" t="s">
        <v>75</v>
      </c>
      <c r="I544" t="s"/>
      <c r="J544" t="s">
        <v>76</v>
      </c>
      <c r="K544" t="n">
        <v>43.33</v>
      </c>
      <c r="L544" t="s">
        <v>77</v>
      </c>
      <c r="M544" t="s"/>
      <c r="N544" t="s">
        <v>634</v>
      </c>
      <c r="O544" t="s">
        <v>79</v>
      </c>
      <c r="P544" t="s">
        <v>632</v>
      </c>
      <c r="Q544" t="s"/>
      <c r="R544" t="s">
        <v>107</v>
      </c>
      <c r="S544" t="s">
        <v>231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HYPERLINK("https://hotelmonitor-cachepage.eclerx.com/savepage/tk_15433830516287155_sr_2058.html","info")</f>
        <v/>
      </c>
      <c r="AA544" t="n">
        <v>17279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95</v>
      </c>
      <c r="AL544" t="s"/>
      <c r="AM544" t="s"/>
      <c r="AN544" t="s"/>
      <c r="AO544" t="s"/>
      <c r="AP544" t="n">
        <v>91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2330168</v>
      </c>
      <c r="AZ544" t="s">
        <v>633</v>
      </c>
      <c r="BA544" t="s"/>
      <c r="BB544" t="n">
        <v>112060</v>
      </c>
      <c r="BC544" t="n">
        <v>23.31</v>
      </c>
      <c r="BD544" t="n">
        <v>42.7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635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13.67</v>
      </c>
      <c r="L545" t="s">
        <v>77</v>
      </c>
      <c r="M545" t="s"/>
      <c r="N545" t="s">
        <v>636</v>
      </c>
      <c r="O545" t="s">
        <v>79</v>
      </c>
      <c r="P545" t="s">
        <v>635</v>
      </c>
      <c r="Q545" t="s"/>
      <c r="R545" t="s">
        <v>263</v>
      </c>
      <c r="S545" t="s">
        <v>637</v>
      </c>
      <c r="T545" t="s">
        <v>82</v>
      </c>
      <c r="U545" t="s"/>
      <c r="V545" t="s">
        <v>83</v>
      </c>
      <c r="W545" t="s">
        <v>138</v>
      </c>
      <c r="X545" t="s"/>
      <c r="Y545" t="s">
        <v>85</v>
      </c>
      <c r="Z545">
        <f>HYPERLINK("https://hotelmonitor-cachepage.eclerx.com/savepage/tk_15433827617058318_sr_2058.html","info")</f>
        <v/>
      </c>
      <c r="AA545" t="n">
        <v>-2992949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/>
      <c r="AO545" t="s"/>
      <c r="AP545" t="n">
        <v>39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2992949</v>
      </c>
      <c r="AZ545" t="s">
        <v>638</v>
      </c>
      <c r="BA545" t="s"/>
      <c r="BB545" t="n">
        <v>3041554</v>
      </c>
      <c r="BC545" t="n">
        <v>23.31637</v>
      </c>
      <c r="BD545" t="n">
        <v>42.70037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635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15.33</v>
      </c>
      <c r="L546" t="s">
        <v>77</v>
      </c>
      <c r="M546" t="s"/>
      <c r="N546" t="s">
        <v>78</v>
      </c>
      <c r="O546" t="s">
        <v>79</v>
      </c>
      <c r="P546" t="s">
        <v>635</v>
      </c>
      <c r="Q546" t="s"/>
      <c r="R546" t="s">
        <v>263</v>
      </c>
      <c r="S546" t="s">
        <v>639</v>
      </c>
      <c r="T546" t="s">
        <v>82</v>
      </c>
      <c r="U546" t="s"/>
      <c r="V546" t="s">
        <v>83</v>
      </c>
      <c r="W546" t="s">
        <v>138</v>
      </c>
      <c r="X546" t="s"/>
      <c r="Y546" t="s">
        <v>85</v>
      </c>
      <c r="Z546">
        <f>HYPERLINK("https://hotelmonitor-cachepage.eclerx.com/savepage/tk_15433827617058318_sr_2058.html","info")</f>
        <v/>
      </c>
      <c r="AA546" t="n">
        <v>-2992949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/>
      <c r="AO546" t="s"/>
      <c r="AP546" t="n">
        <v>39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2992949</v>
      </c>
      <c r="AZ546" t="s">
        <v>638</v>
      </c>
      <c r="BA546" t="s"/>
      <c r="BB546" t="n">
        <v>3041554</v>
      </c>
      <c r="BC546" t="n">
        <v>23.31637</v>
      </c>
      <c r="BD546" t="n">
        <v>42.70037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635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15.33</v>
      </c>
      <c r="L547" t="s">
        <v>77</v>
      </c>
      <c r="M547" t="s"/>
      <c r="N547" t="s">
        <v>640</v>
      </c>
      <c r="O547" t="s">
        <v>79</v>
      </c>
      <c r="P547" t="s">
        <v>635</v>
      </c>
      <c r="Q547" t="s"/>
      <c r="R547" t="s">
        <v>263</v>
      </c>
      <c r="S547" t="s">
        <v>639</v>
      </c>
      <c r="T547" t="s">
        <v>82</v>
      </c>
      <c r="U547" t="s"/>
      <c r="V547" t="s">
        <v>83</v>
      </c>
      <c r="W547" t="s">
        <v>138</v>
      </c>
      <c r="X547" t="s"/>
      <c r="Y547" t="s">
        <v>85</v>
      </c>
      <c r="Z547">
        <f>HYPERLINK("https://hotelmonitor-cachepage.eclerx.com/savepage/tk_15433827617058318_sr_2058.html","info")</f>
        <v/>
      </c>
      <c r="AA547" t="n">
        <v>-2992949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/>
      <c r="AO547" t="s"/>
      <c r="AP547" t="n">
        <v>39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2992949</v>
      </c>
      <c r="AZ547" t="s">
        <v>638</v>
      </c>
      <c r="BA547" t="s"/>
      <c r="BB547" t="n">
        <v>3041554</v>
      </c>
      <c r="BC547" t="n">
        <v>23.31637</v>
      </c>
      <c r="BD547" t="n">
        <v>42.70037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635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17</v>
      </c>
      <c r="L548" t="s">
        <v>77</v>
      </c>
      <c r="M548" t="s"/>
      <c r="N548" t="s">
        <v>78</v>
      </c>
      <c r="O548" t="s">
        <v>79</v>
      </c>
      <c r="P548" t="s">
        <v>635</v>
      </c>
      <c r="Q548" t="s"/>
      <c r="R548" t="s">
        <v>263</v>
      </c>
      <c r="S548" t="s">
        <v>641</v>
      </c>
      <c r="T548" t="s">
        <v>82</v>
      </c>
      <c r="U548" t="s"/>
      <c r="V548" t="s">
        <v>83</v>
      </c>
      <c r="W548" t="s">
        <v>138</v>
      </c>
      <c r="X548" t="s"/>
      <c r="Y548" t="s">
        <v>85</v>
      </c>
      <c r="Z548">
        <f>HYPERLINK("https://hotelmonitor-cachepage.eclerx.com/savepage/tk_15433827617058318_sr_2058.html","info")</f>
        <v/>
      </c>
      <c r="AA548" t="n">
        <v>-2992949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/>
      <c r="AO548" t="s"/>
      <c r="AP548" t="n">
        <v>39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2992949</v>
      </c>
      <c r="AZ548" t="s">
        <v>638</v>
      </c>
      <c r="BA548" t="s"/>
      <c r="BB548" t="n">
        <v>3041554</v>
      </c>
      <c r="BC548" t="n">
        <v>23.31637</v>
      </c>
      <c r="BD548" t="n">
        <v>42.70037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635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17.67</v>
      </c>
      <c r="L549" t="s">
        <v>77</v>
      </c>
      <c r="M549" t="s"/>
      <c r="N549" t="s">
        <v>642</v>
      </c>
      <c r="O549" t="s">
        <v>79</v>
      </c>
      <c r="P549" t="s">
        <v>635</v>
      </c>
      <c r="Q549" t="s"/>
      <c r="R549" t="s">
        <v>263</v>
      </c>
      <c r="S549" t="s">
        <v>643</v>
      </c>
      <c r="T549" t="s">
        <v>82</v>
      </c>
      <c r="U549" t="s"/>
      <c r="V549" t="s">
        <v>83</v>
      </c>
      <c r="W549" t="s">
        <v>138</v>
      </c>
      <c r="X549" t="s"/>
      <c r="Y549" t="s">
        <v>85</v>
      </c>
      <c r="Z549">
        <f>HYPERLINK("https://hotelmonitor-cachepage.eclerx.com/savepage/tk_15433827617058318_sr_2058.html","info")</f>
        <v/>
      </c>
      <c r="AA549" t="n">
        <v>-2992949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/>
      <c r="AO549" t="s"/>
      <c r="AP549" t="n">
        <v>39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2992949</v>
      </c>
      <c r="AZ549" t="s">
        <v>638</v>
      </c>
      <c r="BA549" t="s"/>
      <c r="BB549" t="n">
        <v>3041554</v>
      </c>
      <c r="BC549" t="n">
        <v>23.31637</v>
      </c>
      <c r="BD549" t="n">
        <v>42.70037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635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18.33</v>
      </c>
      <c r="L550" t="s">
        <v>77</v>
      </c>
      <c r="M550" t="s"/>
      <c r="N550" t="s">
        <v>644</v>
      </c>
      <c r="O550" t="s">
        <v>79</v>
      </c>
      <c r="P550" t="s">
        <v>635</v>
      </c>
      <c r="Q550" t="s"/>
      <c r="R550" t="s">
        <v>263</v>
      </c>
      <c r="S550" t="s">
        <v>333</v>
      </c>
      <c r="T550" t="s">
        <v>82</v>
      </c>
      <c r="U550" t="s"/>
      <c r="V550" t="s">
        <v>83</v>
      </c>
      <c r="W550" t="s">
        <v>138</v>
      </c>
      <c r="X550" t="s"/>
      <c r="Y550" t="s">
        <v>85</v>
      </c>
      <c r="Z550">
        <f>HYPERLINK("https://hotelmonitor-cachepage.eclerx.com/savepage/tk_15433827617058318_sr_2058.html","info")</f>
        <v/>
      </c>
      <c r="AA550" t="n">
        <v>-2992949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/>
      <c r="AO550" t="s"/>
      <c r="AP550" t="n">
        <v>39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2992949</v>
      </c>
      <c r="AZ550" t="s">
        <v>638</v>
      </c>
      <c r="BA550" t="s"/>
      <c r="BB550" t="n">
        <v>3041554</v>
      </c>
      <c r="BC550" t="n">
        <v>23.31637</v>
      </c>
      <c r="BD550" t="n">
        <v>42.70037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635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19.33</v>
      </c>
      <c r="L551" t="s">
        <v>77</v>
      </c>
      <c r="M551" t="s"/>
      <c r="N551" t="s">
        <v>645</v>
      </c>
      <c r="O551" t="s">
        <v>79</v>
      </c>
      <c r="P551" t="s">
        <v>635</v>
      </c>
      <c r="Q551" t="s"/>
      <c r="R551" t="s">
        <v>263</v>
      </c>
      <c r="S551" t="s">
        <v>271</v>
      </c>
      <c r="T551" t="s">
        <v>82</v>
      </c>
      <c r="U551" t="s"/>
      <c r="V551" t="s">
        <v>83</v>
      </c>
      <c r="W551" t="s">
        <v>138</v>
      </c>
      <c r="X551" t="s"/>
      <c r="Y551" t="s">
        <v>85</v>
      </c>
      <c r="Z551">
        <f>HYPERLINK("https://hotelmonitor-cachepage.eclerx.com/savepage/tk_15433827617058318_sr_2058.html","info")</f>
        <v/>
      </c>
      <c r="AA551" t="n">
        <v>-2992949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/>
      <c r="AO551" t="s"/>
      <c r="AP551" t="n">
        <v>39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2992949</v>
      </c>
      <c r="AZ551" t="s">
        <v>638</v>
      </c>
      <c r="BA551" t="s"/>
      <c r="BB551" t="n">
        <v>3041554</v>
      </c>
      <c r="BC551" t="n">
        <v>23.31637</v>
      </c>
      <c r="BD551" t="n">
        <v>42.70037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635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22.33</v>
      </c>
      <c r="L552" t="s">
        <v>77</v>
      </c>
      <c r="M552" t="s"/>
      <c r="N552" t="s">
        <v>646</v>
      </c>
      <c r="O552" t="s">
        <v>79</v>
      </c>
      <c r="P552" t="s">
        <v>635</v>
      </c>
      <c r="Q552" t="s"/>
      <c r="R552" t="s">
        <v>263</v>
      </c>
      <c r="S552" t="s">
        <v>352</v>
      </c>
      <c r="T552" t="s">
        <v>82</v>
      </c>
      <c r="U552" t="s"/>
      <c r="V552" t="s">
        <v>83</v>
      </c>
      <c r="W552" t="s">
        <v>138</v>
      </c>
      <c r="X552" t="s"/>
      <c r="Y552" t="s">
        <v>85</v>
      </c>
      <c r="Z552">
        <f>HYPERLINK("https://hotelmonitor-cachepage.eclerx.com/savepage/tk_15433827617058318_sr_2058.html","info")</f>
        <v/>
      </c>
      <c r="AA552" t="n">
        <v>-2992949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/>
      <c r="AO552" t="s"/>
      <c r="AP552" t="n">
        <v>39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2992949</v>
      </c>
      <c r="AZ552" t="s">
        <v>638</v>
      </c>
      <c r="BA552" t="s"/>
      <c r="BB552" t="n">
        <v>3041554</v>
      </c>
      <c r="BC552" t="n">
        <v>23.31637</v>
      </c>
      <c r="BD552" t="n">
        <v>42.70037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635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22.67</v>
      </c>
      <c r="L553" t="s">
        <v>77</v>
      </c>
      <c r="M553" t="s"/>
      <c r="N553" t="s">
        <v>647</v>
      </c>
      <c r="O553" t="s">
        <v>79</v>
      </c>
      <c r="P553" t="s">
        <v>635</v>
      </c>
      <c r="Q553" t="s"/>
      <c r="R553" t="s">
        <v>263</v>
      </c>
      <c r="S553" t="s">
        <v>354</v>
      </c>
      <c r="T553" t="s">
        <v>82</v>
      </c>
      <c r="U553" t="s"/>
      <c r="V553" t="s">
        <v>83</v>
      </c>
      <c r="W553" t="s">
        <v>138</v>
      </c>
      <c r="X553" t="s"/>
      <c r="Y553" t="s">
        <v>85</v>
      </c>
      <c r="Z553">
        <f>HYPERLINK("https://hotelmonitor-cachepage.eclerx.com/savepage/tk_15433827617058318_sr_2058.html","info")</f>
        <v/>
      </c>
      <c r="AA553" t="n">
        <v>-2992949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/>
      <c r="AO553" t="s"/>
      <c r="AP553" t="n">
        <v>39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2992949</v>
      </c>
      <c r="AZ553" t="s">
        <v>638</v>
      </c>
      <c r="BA553" t="s"/>
      <c r="BB553" t="n">
        <v>3041554</v>
      </c>
      <c r="BC553" t="n">
        <v>23.31637</v>
      </c>
      <c r="BD553" t="n">
        <v>42.70037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635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23.33</v>
      </c>
      <c r="L554" t="s">
        <v>77</v>
      </c>
      <c r="M554" t="s"/>
      <c r="N554" t="s">
        <v>648</v>
      </c>
      <c r="O554" t="s">
        <v>79</v>
      </c>
      <c r="P554" t="s">
        <v>635</v>
      </c>
      <c r="Q554" t="s"/>
      <c r="R554" t="s">
        <v>263</v>
      </c>
      <c r="S554" t="s">
        <v>369</v>
      </c>
      <c r="T554" t="s">
        <v>82</v>
      </c>
      <c r="U554" t="s"/>
      <c r="V554" t="s">
        <v>83</v>
      </c>
      <c r="W554" t="s">
        <v>138</v>
      </c>
      <c r="X554" t="s"/>
      <c r="Y554" t="s">
        <v>85</v>
      </c>
      <c r="Z554">
        <f>HYPERLINK("https://hotelmonitor-cachepage.eclerx.com/savepage/tk_15433827617058318_sr_2058.html","info")</f>
        <v/>
      </c>
      <c r="AA554" t="n">
        <v>-2992949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/>
      <c r="AO554" t="s"/>
      <c r="AP554" t="n">
        <v>39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2992949</v>
      </c>
      <c r="AZ554" t="s">
        <v>638</v>
      </c>
      <c r="BA554" t="s"/>
      <c r="BB554" t="n">
        <v>3041554</v>
      </c>
      <c r="BC554" t="n">
        <v>23.31637</v>
      </c>
      <c r="BD554" t="n">
        <v>42.70037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635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24.33</v>
      </c>
      <c r="L555" t="s">
        <v>77</v>
      </c>
      <c r="M555" t="s"/>
      <c r="N555" t="s">
        <v>649</v>
      </c>
      <c r="O555" t="s">
        <v>79</v>
      </c>
      <c r="P555" t="s">
        <v>635</v>
      </c>
      <c r="Q555" t="s"/>
      <c r="R555" t="s">
        <v>263</v>
      </c>
      <c r="S555" t="s">
        <v>623</v>
      </c>
      <c r="T555" t="s">
        <v>82</v>
      </c>
      <c r="U555" t="s"/>
      <c r="V555" t="s">
        <v>83</v>
      </c>
      <c r="W555" t="s">
        <v>138</v>
      </c>
      <c r="X555" t="s"/>
      <c r="Y555" t="s">
        <v>85</v>
      </c>
      <c r="Z555">
        <f>HYPERLINK("https://hotelmonitor-cachepage.eclerx.com/savepage/tk_15433827617058318_sr_2058.html","info")</f>
        <v/>
      </c>
      <c r="AA555" t="n">
        <v>-2992949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/>
      <c r="AO555" t="s"/>
      <c r="AP555" t="n">
        <v>39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2992949</v>
      </c>
      <c r="AZ555" t="s">
        <v>638</v>
      </c>
      <c r="BA555" t="s"/>
      <c r="BB555" t="n">
        <v>3041554</v>
      </c>
      <c r="BC555" t="n">
        <v>23.31637</v>
      </c>
      <c r="BD555" t="n">
        <v>42.70037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650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63.67</v>
      </c>
      <c r="L556" t="s">
        <v>77</v>
      </c>
      <c r="M556" t="s"/>
      <c r="N556" t="s">
        <v>503</v>
      </c>
      <c r="O556" t="s">
        <v>79</v>
      </c>
      <c r="P556" t="s">
        <v>650</v>
      </c>
      <c r="Q556" t="s"/>
      <c r="R556" t="s">
        <v>107</v>
      </c>
      <c r="S556" t="s">
        <v>447</v>
      </c>
      <c r="T556" t="s">
        <v>82</v>
      </c>
      <c r="U556" t="s"/>
      <c r="V556" t="s">
        <v>83</v>
      </c>
      <c r="W556" t="s">
        <v>138</v>
      </c>
      <c r="X556" t="s"/>
      <c r="Y556" t="s">
        <v>85</v>
      </c>
      <c r="Z556">
        <f>HYPERLINK("https://hotelmonitor-cachepage.eclerx.com/savepage/tk_15433830660281188_sr_2058.html","info")</f>
        <v/>
      </c>
      <c r="AA556" t="n">
        <v>-6796959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95</v>
      </c>
      <c r="AL556" t="s"/>
      <c r="AM556" t="s"/>
      <c r="AN556" t="s"/>
      <c r="AO556" t="s"/>
      <c r="AP556" t="n">
        <v>94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6796959</v>
      </c>
      <c r="AZ556" t="s">
        <v>651</v>
      </c>
      <c r="BA556" t="s"/>
      <c r="BB556" t="n">
        <v>7323311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650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63.67</v>
      </c>
      <c r="L557" t="s">
        <v>77</v>
      </c>
      <c r="M557" t="s"/>
      <c r="N557" t="s">
        <v>628</v>
      </c>
      <c r="O557" t="s">
        <v>79</v>
      </c>
      <c r="P557" t="s">
        <v>650</v>
      </c>
      <c r="Q557" t="s"/>
      <c r="R557" t="s">
        <v>107</v>
      </c>
      <c r="S557" t="s">
        <v>447</v>
      </c>
      <c r="T557" t="s">
        <v>82</v>
      </c>
      <c r="U557" t="s"/>
      <c r="V557" t="s">
        <v>83</v>
      </c>
      <c r="W557" t="s">
        <v>138</v>
      </c>
      <c r="X557" t="s"/>
      <c r="Y557" t="s">
        <v>85</v>
      </c>
      <c r="Z557">
        <f>HYPERLINK("https://hotelmonitor-cachepage.eclerx.com/savepage/tk_15433830660281188_sr_2058.html","info")</f>
        <v/>
      </c>
      <c r="AA557" t="n">
        <v>-6796959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95</v>
      </c>
      <c r="AL557" t="s"/>
      <c r="AM557" t="s"/>
      <c r="AN557" t="s"/>
      <c r="AO557" t="s"/>
      <c r="AP557" t="n">
        <v>94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6796959</v>
      </c>
      <c r="AZ557" t="s">
        <v>651</v>
      </c>
      <c r="BA557" t="s"/>
      <c r="BB557" t="n">
        <v>7323311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650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74.67</v>
      </c>
      <c r="L558" t="s">
        <v>77</v>
      </c>
      <c r="M558" t="s"/>
      <c r="N558" t="s">
        <v>503</v>
      </c>
      <c r="O558" t="s">
        <v>79</v>
      </c>
      <c r="P558" t="s">
        <v>650</v>
      </c>
      <c r="Q558" t="s"/>
      <c r="R558" t="s">
        <v>107</v>
      </c>
      <c r="S558" t="s">
        <v>306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HYPERLINK("https://hotelmonitor-cachepage.eclerx.com/savepage/tk_15433830660281188_sr_2058.html","info")</f>
        <v/>
      </c>
      <c r="AA558" t="n">
        <v>-6796959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95</v>
      </c>
      <c r="AL558" t="s"/>
      <c r="AM558" t="s"/>
      <c r="AN558" t="s"/>
      <c r="AO558" t="s"/>
      <c r="AP558" t="n">
        <v>94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6796959</v>
      </c>
      <c r="AZ558" t="s">
        <v>651</v>
      </c>
      <c r="BA558" t="s"/>
      <c r="BB558" t="n">
        <v>7323311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650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74.67</v>
      </c>
      <c r="L559" t="s">
        <v>77</v>
      </c>
      <c r="M559" t="s"/>
      <c r="N559" t="s">
        <v>628</v>
      </c>
      <c r="O559" t="s">
        <v>79</v>
      </c>
      <c r="P559" t="s">
        <v>650</v>
      </c>
      <c r="Q559" t="s"/>
      <c r="R559" t="s">
        <v>107</v>
      </c>
      <c r="S559" t="s">
        <v>306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HYPERLINK("https://hotelmonitor-cachepage.eclerx.com/savepage/tk_15433830660281188_sr_2058.html","info")</f>
        <v/>
      </c>
      <c r="AA559" t="n">
        <v>-6796959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95</v>
      </c>
      <c r="AL559" t="s"/>
      <c r="AM559" t="s"/>
      <c r="AN559" t="s"/>
      <c r="AO559" t="s"/>
      <c r="AP559" t="n">
        <v>94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6796959</v>
      </c>
      <c r="AZ559" t="s">
        <v>651</v>
      </c>
      <c r="BA559" t="s"/>
      <c r="BB559" t="n">
        <v>7323311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650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86</v>
      </c>
      <c r="L560" t="s">
        <v>77</v>
      </c>
      <c r="M560" t="s"/>
      <c r="N560" t="s">
        <v>652</v>
      </c>
      <c r="O560" t="s">
        <v>79</v>
      </c>
      <c r="P560" t="s">
        <v>650</v>
      </c>
      <c r="Q560" t="s"/>
      <c r="R560" t="s">
        <v>107</v>
      </c>
      <c r="S560" t="s">
        <v>343</v>
      </c>
      <c r="T560" t="s">
        <v>82</v>
      </c>
      <c r="U560" t="s"/>
      <c r="V560" t="s">
        <v>83</v>
      </c>
      <c r="W560" t="s">
        <v>138</v>
      </c>
      <c r="X560" t="s"/>
      <c r="Y560" t="s">
        <v>85</v>
      </c>
      <c r="Z560">
        <f>HYPERLINK("https://hotelmonitor-cachepage.eclerx.com/savepage/tk_15433830660281188_sr_2058.html","info")</f>
        <v/>
      </c>
      <c r="AA560" t="n">
        <v>-6796959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95</v>
      </c>
      <c r="AL560" t="s"/>
      <c r="AM560" t="s"/>
      <c r="AN560" t="s"/>
      <c r="AO560" t="s"/>
      <c r="AP560" t="n">
        <v>94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6796959</v>
      </c>
      <c r="AZ560" t="s">
        <v>651</v>
      </c>
      <c r="BA560" t="s"/>
      <c r="BB560" t="n">
        <v>7323311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650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97</v>
      </c>
      <c r="L561" t="s">
        <v>77</v>
      </c>
      <c r="M561" t="s"/>
      <c r="N561" t="s">
        <v>652</v>
      </c>
      <c r="O561" t="s">
        <v>79</v>
      </c>
      <c r="P561" t="s">
        <v>650</v>
      </c>
      <c r="Q561" t="s"/>
      <c r="R561" t="s">
        <v>107</v>
      </c>
      <c r="S561" t="s">
        <v>344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HYPERLINK("https://hotelmonitor-cachepage.eclerx.com/savepage/tk_15433830660281188_sr_2058.html","info")</f>
        <v/>
      </c>
      <c r="AA561" t="n">
        <v>-6796959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95</v>
      </c>
      <c r="AL561" t="s"/>
      <c r="AM561" t="s"/>
      <c r="AN561" t="s"/>
      <c r="AO561" t="s"/>
      <c r="AP561" t="n">
        <v>94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6796959</v>
      </c>
      <c r="AZ561" t="s">
        <v>651</v>
      </c>
      <c r="BA561" t="s"/>
      <c r="BB561" t="n">
        <v>7323311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653</v>
      </c>
      <c r="F562" t="n">
        <v>2027312</v>
      </c>
      <c r="G562" t="s">
        <v>74</v>
      </c>
      <c r="H562" t="s">
        <v>75</v>
      </c>
      <c r="I562" t="s"/>
      <c r="J562" t="s">
        <v>76</v>
      </c>
      <c r="K562" t="n">
        <v>45.33</v>
      </c>
      <c r="L562" t="s">
        <v>77</v>
      </c>
      <c r="M562" t="s"/>
      <c r="N562" t="s">
        <v>189</v>
      </c>
      <c r="O562" t="s">
        <v>79</v>
      </c>
      <c r="P562" t="s">
        <v>653</v>
      </c>
      <c r="Q562" t="s"/>
      <c r="R562" t="s">
        <v>107</v>
      </c>
      <c r="S562" t="s">
        <v>120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HYPERLINK("https://hotelmonitor-cachepage.eclerx.com/savepage/tk_15433829802131402_sr_2058.html","info")</f>
        <v/>
      </c>
      <c r="AA562" t="n">
        <v>6727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95</v>
      </c>
      <c r="AL562" t="s"/>
      <c r="AM562" t="s"/>
      <c r="AN562" t="s"/>
      <c r="AO562" t="s"/>
      <c r="AP562" t="n">
        <v>77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2330039</v>
      </c>
      <c r="AZ562" t="s">
        <v>654</v>
      </c>
      <c r="BA562" t="s"/>
      <c r="BB562" t="n">
        <v>112057</v>
      </c>
      <c r="BC562" t="n">
        <v>23.3223</v>
      </c>
      <c r="BD562" t="n">
        <v>42.7086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653</v>
      </c>
      <c r="F563" t="n">
        <v>2027312</v>
      </c>
      <c r="G563" t="s">
        <v>74</v>
      </c>
      <c r="H563" t="s">
        <v>75</v>
      </c>
      <c r="I563" t="s"/>
      <c r="J563" t="s">
        <v>76</v>
      </c>
      <c r="K563" t="n">
        <v>50.33</v>
      </c>
      <c r="L563" t="s">
        <v>77</v>
      </c>
      <c r="M563" t="s"/>
      <c r="N563" t="s">
        <v>655</v>
      </c>
      <c r="O563" t="s">
        <v>456</v>
      </c>
      <c r="P563" t="s">
        <v>653</v>
      </c>
      <c r="Q563" t="s"/>
      <c r="R563" t="s">
        <v>107</v>
      </c>
      <c r="S563" t="s">
        <v>123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HYPERLINK("https://hotelmonitor-cachepage.eclerx.com/savepage/tk_15433829802131402_sr_2058.html","info")</f>
        <v/>
      </c>
      <c r="AA563" t="n">
        <v>6727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95</v>
      </c>
      <c r="AL563" t="s"/>
      <c r="AM563" t="s"/>
      <c r="AN563" t="s"/>
      <c r="AO563" t="s"/>
      <c r="AP563" t="n">
        <v>77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2330039</v>
      </c>
      <c r="AZ563" t="s">
        <v>654</v>
      </c>
      <c r="BA563" t="s"/>
      <c r="BB563" t="n">
        <v>112057</v>
      </c>
      <c r="BC563" t="n">
        <v>23.3223</v>
      </c>
      <c r="BD563" t="n">
        <v>42.7086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653</v>
      </c>
      <c r="F564" t="n">
        <v>2027312</v>
      </c>
      <c r="G564" t="s">
        <v>74</v>
      </c>
      <c r="H564" t="s">
        <v>75</v>
      </c>
      <c r="I564" t="s"/>
      <c r="J564" t="s">
        <v>76</v>
      </c>
      <c r="K564" t="n">
        <v>50.33</v>
      </c>
      <c r="L564" t="s">
        <v>77</v>
      </c>
      <c r="M564" t="s"/>
      <c r="N564" t="s">
        <v>656</v>
      </c>
      <c r="O564" t="s">
        <v>79</v>
      </c>
      <c r="P564" t="s">
        <v>653</v>
      </c>
      <c r="Q564" t="s"/>
      <c r="R564" t="s">
        <v>107</v>
      </c>
      <c r="S564" t="s">
        <v>123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HYPERLINK("https://hotelmonitor-cachepage.eclerx.com/savepage/tk_15433829802131402_sr_2058.html","info")</f>
        <v/>
      </c>
      <c r="AA564" t="n">
        <v>6727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95</v>
      </c>
      <c r="AL564" t="s"/>
      <c r="AM564" t="s"/>
      <c r="AN564" t="s"/>
      <c r="AO564" t="s"/>
      <c r="AP564" t="n">
        <v>77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2330039</v>
      </c>
      <c r="AZ564" t="s">
        <v>654</v>
      </c>
      <c r="BA564" t="s"/>
      <c r="BB564" t="n">
        <v>112057</v>
      </c>
      <c r="BC564" t="n">
        <v>23.3223</v>
      </c>
      <c r="BD564" t="n">
        <v>42.7086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653</v>
      </c>
      <c r="F565" t="n">
        <v>2027312</v>
      </c>
      <c r="G565" t="s">
        <v>74</v>
      </c>
      <c r="H565" t="s">
        <v>75</v>
      </c>
      <c r="I565" t="s"/>
      <c r="J565" t="s">
        <v>76</v>
      </c>
      <c r="K565" t="n">
        <v>51</v>
      </c>
      <c r="L565" t="s">
        <v>77</v>
      </c>
      <c r="M565" t="s"/>
      <c r="N565" t="s">
        <v>189</v>
      </c>
      <c r="O565" t="s">
        <v>79</v>
      </c>
      <c r="P565" t="s">
        <v>653</v>
      </c>
      <c r="Q565" t="s"/>
      <c r="R565" t="s">
        <v>107</v>
      </c>
      <c r="S565" t="s">
        <v>162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HYPERLINK("https://hotelmonitor-cachepage.eclerx.com/savepage/tk_15433829802131402_sr_2058.html","info")</f>
        <v/>
      </c>
      <c r="AA565" t="n">
        <v>6727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95</v>
      </c>
      <c r="AL565" t="s"/>
      <c r="AM565" t="s"/>
      <c r="AN565" t="s"/>
      <c r="AO565" t="s"/>
      <c r="AP565" t="n">
        <v>77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2330039</v>
      </c>
      <c r="AZ565" t="s">
        <v>654</v>
      </c>
      <c r="BA565" t="s"/>
      <c r="BB565" t="n">
        <v>112057</v>
      </c>
      <c r="BC565" t="n">
        <v>23.3223</v>
      </c>
      <c r="BD565" t="n">
        <v>42.7086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653</v>
      </c>
      <c r="F566" t="n">
        <v>2027312</v>
      </c>
      <c r="G566" t="s">
        <v>74</v>
      </c>
      <c r="H566" t="s">
        <v>75</v>
      </c>
      <c r="I566" t="s"/>
      <c r="J566" t="s">
        <v>76</v>
      </c>
      <c r="K566" t="n">
        <v>54.67</v>
      </c>
      <c r="L566" t="s">
        <v>77</v>
      </c>
      <c r="M566" t="s"/>
      <c r="N566" t="s">
        <v>657</v>
      </c>
      <c r="O566" t="s">
        <v>79</v>
      </c>
      <c r="P566" t="s">
        <v>653</v>
      </c>
      <c r="Q566" t="s"/>
      <c r="R566" t="s">
        <v>107</v>
      </c>
      <c r="S566" t="s">
        <v>277</v>
      </c>
      <c r="T566" t="s">
        <v>82</v>
      </c>
      <c r="U566" t="s"/>
      <c r="V566" t="s">
        <v>83</v>
      </c>
      <c r="W566" t="s">
        <v>138</v>
      </c>
      <c r="X566" t="s"/>
      <c r="Y566" t="s">
        <v>85</v>
      </c>
      <c r="Z566">
        <f>HYPERLINK("https://hotelmonitor-cachepage.eclerx.com/savepage/tk_15433829802131402_sr_2058.html","info")</f>
        <v/>
      </c>
      <c r="AA566" t="n">
        <v>6727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95</v>
      </c>
      <c r="AL566" t="s"/>
      <c r="AM566" t="s"/>
      <c r="AN566" t="s"/>
      <c r="AO566" t="s"/>
      <c r="AP566" t="n">
        <v>77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2330039</v>
      </c>
      <c r="AZ566" t="s">
        <v>654</v>
      </c>
      <c r="BA566" t="s"/>
      <c r="BB566" t="n">
        <v>112057</v>
      </c>
      <c r="BC566" t="n">
        <v>23.3223</v>
      </c>
      <c r="BD566" t="n">
        <v>42.7086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653</v>
      </c>
      <c r="F567" t="n">
        <v>2027312</v>
      </c>
      <c r="G567" t="s">
        <v>74</v>
      </c>
      <c r="H567" t="s">
        <v>75</v>
      </c>
      <c r="I567" t="s"/>
      <c r="J567" t="s">
        <v>76</v>
      </c>
      <c r="K567" t="n">
        <v>54.67</v>
      </c>
      <c r="L567" t="s">
        <v>77</v>
      </c>
      <c r="M567" t="s"/>
      <c r="N567" t="s">
        <v>658</v>
      </c>
      <c r="O567" t="s">
        <v>79</v>
      </c>
      <c r="P567" t="s">
        <v>653</v>
      </c>
      <c r="Q567" t="s"/>
      <c r="R567" t="s">
        <v>107</v>
      </c>
      <c r="S567" t="s">
        <v>277</v>
      </c>
      <c r="T567" t="s">
        <v>82</v>
      </c>
      <c r="U567" t="s"/>
      <c r="V567" t="s">
        <v>83</v>
      </c>
      <c r="W567" t="s">
        <v>138</v>
      </c>
      <c r="X567" t="s"/>
      <c r="Y567" t="s">
        <v>85</v>
      </c>
      <c r="Z567">
        <f>HYPERLINK("https://hotelmonitor-cachepage.eclerx.com/savepage/tk_15433829802131402_sr_2058.html","info")</f>
        <v/>
      </c>
      <c r="AA567" t="n">
        <v>6727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95</v>
      </c>
      <c r="AL567" t="s"/>
      <c r="AM567" t="s"/>
      <c r="AN567" t="s"/>
      <c r="AO567" t="s"/>
      <c r="AP567" t="n">
        <v>77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2330039</v>
      </c>
      <c r="AZ567" t="s">
        <v>654</v>
      </c>
      <c r="BA567" t="s"/>
      <c r="BB567" t="n">
        <v>112057</v>
      </c>
      <c r="BC567" t="n">
        <v>23.3223</v>
      </c>
      <c r="BD567" t="n">
        <v>42.7086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653</v>
      </c>
      <c r="F568" t="n">
        <v>2027312</v>
      </c>
      <c r="G568" t="s">
        <v>74</v>
      </c>
      <c r="H568" t="s">
        <v>75</v>
      </c>
      <c r="I568" t="s"/>
      <c r="J568" t="s">
        <v>76</v>
      </c>
      <c r="K568" t="n">
        <v>56.67</v>
      </c>
      <c r="L568" t="s">
        <v>77</v>
      </c>
      <c r="M568" t="s"/>
      <c r="N568" t="s">
        <v>656</v>
      </c>
      <c r="O568" t="s">
        <v>79</v>
      </c>
      <c r="P568" t="s">
        <v>653</v>
      </c>
      <c r="Q568" t="s"/>
      <c r="R568" t="s">
        <v>107</v>
      </c>
      <c r="S568" t="s">
        <v>436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HYPERLINK("https://hotelmonitor-cachepage.eclerx.com/savepage/tk_15433829802131402_sr_2058.html","info")</f>
        <v/>
      </c>
      <c r="AA568" t="n">
        <v>6727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95</v>
      </c>
      <c r="AL568" t="s"/>
      <c r="AM568" t="s"/>
      <c r="AN568" t="s"/>
      <c r="AO568" t="s"/>
      <c r="AP568" t="n">
        <v>77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2330039</v>
      </c>
      <c r="AZ568" t="s">
        <v>654</v>
      </c>
      <c r="BA568" t="s"/>
      <c r="BB568" t="n">
        <v>112057</v>
      </c>
      <c r="BC568" t="n">
        <v>23.3223</v>
      </c>
      <c r="BD568" t="n">
        <v>42.7086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653</v>
      </c>
      <c r="F569" t="n">
        <v>2027312</v>
      </c>
      <c r="G569" t="s">
        <v>74</v>
      </c>
      <c r="H569" t="s">
        <v>75</v>
      </c>
      <c r="I569" t="s"/>
      <c r="J569" t="s">
        <v>76</v>
      </c>
      <c r="K569" t="n">
        <v>59</v>
      </c>
      <c r="L569" t="s">
        <v>77</v>
      </c>
      <c r="M569" t="s"/>
      <c r="N569" t="s">
        <v>655</v>
      </c>
      <c r="O569" t="s">
        <v>456</v>
      </c>
      <c r="P569" t="s">
        <v>653</v>
      </c>
      <c r="Q569" t="s"/>
      <c r="R569" t="s">
        <v>107</v>
      </c>
      <c r="S569" t="s">
        <v>302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HYPERLINK("https://hotelmonitor-cachepage.eclerx.com/savepage/tk_15433829802131402_sr_2058.html","info")</f>
        <v/>
      </c>
      <c r="AA569" t="n">
        <v>6727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95</v>
      </c>
      <c r="AL569" t="s"/>
      <c r="AM569" t="s"/>
      <c r="AN569" t="s"/>
      <c r="AO569" t="s"/>
      <c r="AP569" t="n">
        <v>77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2330039</v>
      </c>
      <c r="AZ569" t="s">
        <v>654</v>
      </c>
      <c r="BA569" t="s"/>
      <c r="BB569" t="n">
        <v>112057</v>
      </c>
      <c r="BC569" t="n">
        <v>23.3223</v>
      </c>
      <c r="BD569" t="n">
        <v>42.7086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653</v>
      </c>
      <c r="F570" t="n">
        <v>2027312</v>
      </c>
      <c r="G570" t="s">
        <v>74</v>
      </c>
      <c r="H570" t="s">
        <v>75</v>
      </c>
      <c r="I570" t="s"/>
      <c r="J570" t="s">
        <v>76</v>
      </c>
      <c r="K570" t="n">
        <v>61</v>
      </c>
      <c r="L570" t="s">
        <v>77</v>
      </c>
      <c r="M570" t="s"/>
      <c r="N570" t="s">
        <v>656</v>
      </c>
      <c r="O570" t="s">
        <v>79</v>
      </c>
      <c r="P570" t="s">
        <v>653</v>
      </c>
      <c r="Q570" t="s"/>
      <c r="R570" t="s">
        <v>107</v>
      </c>
      <c r="S570" t="s">
        <v>315</v>
      </c>
      <c r="T570" t="s">
        <v>82</v>
      </c>
      <c r="U570" t="s"/>
      <c r="V570" t="s">
        <v>83</v>
      </c>
      <c r="W570" t="s">
        <v>138</v>
      </c>
      <c r="X570" t="s"/>
      <c r="Y570" t="s">
        <v>85</v>
      </c>
      <c r="Z570">
        <f>HYPERLINK("https://hotelmonitor-cachepage.eclerx.com/savepage/tk_15433829802131402_sr_2058.html","info")</f>
        <v/>
      </c>
      <c r="AA570" t="n">
        <v>6727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95</v>
      </c>
      <c r="AL570" t="s"/>
      <c r="AM570" t="s"/>
      <c r="AN570" t="s"/>
      <c r="AO570" t="s"/>
      <c r="AP570" t="n">
        <v>77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2330039</v>
      </c>
      <c r="AZ570" t="s">
        <v>654</v>
      </c>
      <c r="BA570" t="s"/>
      <c r="BB570" t="n">
        <v>112057</v>
      </c>
      <c r="BC570" t="n">
        <v>23.3223</v>
      </c>
      <c r="BD570" t="n">
        <v>42.7086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653</v>
      </c>
      <c r="F571" t="n">
        <v>2027312</v>
      </c>
      <c r="G571" t="s">
        <v>74</v>
      </c>
      <c r="H571" t="s">
        <v>75</v>
      </c>
      <c r="I571" t="s"/>
      <c r="J571" t="s">
        <v>76</v>
      </c>
      <c r="K571" t="n">
        <v>61</v>
      </c>
      <c r="L571" t="s">
        <v>77</v>
      </c>
      <c r="M571" t="s"/>
      <c r="N571" t="s">
        <v>655</v>
      </c>
      <c r="O571" t="s">
        <v>456</v>
      </c>
      <c r="P571" t="s">
        <v>653</v>
      </c>
      <c r="Q571" t="s"/>
      <c r="R571" t="s">
        <v>107</v>
      </c>
      <c r="S571" t="s">
        <v>315</v>
      </c>
      <c r="T571" t="s">
        <v>82</v>
      </c>
      <c r="U571" t="s"/>
      <c r="V571" t="s">
        <v>83</v>
      </c>
      <c r="W571" t="s">
        <v>138</v>
      </c>
      <c r="X571" t="s"/>
      <c r="Y571" t="s">
        <v>85</v>
      </c>
      <c r="Z571">
        <f>HYPERLINK("https://hotelmonitor-cachepage.eclerx.com/savepage/tk_15433829802131402_sr_2058.html","info")</f>
        <v/>
      </c>
      <c r="AA571" t="n">
        <v>6727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95</v>
      </c>
      <c r="AL571" t="s"/>
      <c r="AM571" t="s"/>
      <c r="AN571" t="s"/>
      <c r="AO571" t="s"/>
      <c r="AP571" t="n">
        <v>77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2330039</v>
      </c>
      <c r="AZ571" t="s">
        <v>654</v>
      </c>
      <c r="BA571" t="s"/>
      <c r="BB571" t="n">
        <v>112057</v>
      </c>
      <c r="BC571" t="n">
        <v>23.3223</v>
      </c>
      <c r="BD571" t="n">
        <v>42.7086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653</v>
      </c>
      <c r="F572" t="n">
        <v>2027312</v>
      </c>
      <c r="G572" t="s">
        <v>74</v>
      </c>
      <c r="H572" t="s">
        <v>75</v>
      </c>
      <c r="I572" t="s"/>
      <c r="J572" t="s">
        <v>76</v>
      </c>
      <c r="K572" t="n">
        <v>75.33</v>
      </c>
      <c r="L572" t="s">
        <v>77</v>
      </c>
      <c r="M572" t="s"/>
      <c r="N572" t="s">
        <v>193</v>
      </c>
      <c r="O572" t="s">
        <v>79</v>
      </c>
      <c r="P572" t="s">
        <v>653</v>
      </c>
      <c r="Q572" t="s"/>
      <c r="R572" t="s">
        <v>107</v>
      </c>
      <c r="S572" t="s">
        <v>659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HYPERLINK("https://hotelmonitor-cachepage.eclerx.com/savepage/tk_15433829802131402_sr_2058.html","info")</f>
        <v/>
      </c>
      <c r="AA572" t="n">
        <v>6727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95</v>
      </c>
      <c r="AL572" t="s"/>
      <c r="AM572" t="s"/>
      <c r="AN572" t="s"/>
      <c r="AO572" t="s"/>
      <c r="AP572" t="n">
        <v>77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2330039</v>
      </c>
      <c r="AZ572" t="s">
        <v>654</v>
      </c>
      <c r="BA572" t="s"/>
      <c r="BB572" t="n">
        <v>112057</v>
      </c>
      <c r="BC572" t="n">
        <v>23.3223</v>
      </c>
      <c r="BD572" t="n">
        <v>42.7086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653</v>
      </c>
      <c r="F573" t="n">
        <v>2027312</v>
      </c>
      <c r="G573" t="s">
        <v>74</v>
      </c>
      <c r="H573" t="s">
        <v>75</v>
      </c>
      <c r="I573" t="s"/>
      <c r="J573" t="s">
        <v>76</v>
      </c>
      <c r="K573" t="n">
        <v>88.67</v>
      </c>
      <c r="L573" t="s">
        <v>77</v>
      </c>
      <c r="M573" t="s"/>
      <c r="N573" t="s">
        <v>193</v>
      </c>
      <c r="O573" t="s">
        <v>79</v>
      </c>
      <c r="P573" t="s">
        <v>653</v>
      </c>
      <c r="Q573" t="s"/>
      <c r="R573" t="s">
        <v>107</v>
      </c>
      <c r="S573" t="s">
        <v>143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HYPERLINK("https://hotelmonitor-cachepage.eclerx.com/savepage/tk_15433829802131402_sr_2058.html","info")</f>
        <v/>
      </c>
      <c r="AA573" t="n">
        <v>6727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95</v>
      </c>
      <c r="AL573" t="s"/>
      <c r="AM573" t="s"/>
      <c r="AN573" t="s"/>
      <c r="AO573" t="s"/>
      <c r="AP573" t="n">
        <v>77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2330039</v>
      </c>
      <c r="AZ573" t="s">
        <v>654</v>
      </c>
      <c r="BA573" t="s"/>
      <c r="BB573" t="n">
        <v>112057</v>
      </c>
      <c r="BC573" t="n">
        <v>23.3223</v>
      </c>
      <c r="BD573" t="n">
        <v>42.7086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653</v>
      </c>
      <c r="F574" t="n">
        <v>2027312</v>
      </c>
      <c r="G574" t="s">
        <v>74</v>
      </c>
      <c r="H574" t="s">
        <v>75</v>
      </c>
      <c r="I574" t="s"/>
      <c r="J574" t="s">
        <v>76</v>
      </c>
      <c r="K574" t="n">
        <v>90.67</v>
      </c>
      <c r="L574" t="s">
        <v>77</v>
      </c>
      <c r="M574" t="s"/>
      <c r="N574" t="s">
        <v>660</v>
      </c>
      <c r="O574" t="s">
        <v>79</v>
      </c>
      <c r="P574" t="s">
        <v>653</v>
      </c>
      <c r="Q574" t="s"/>
      <c r="R574" t="s">
        <v>107</v>
      </c>
      <c r="S574" t="s">
        <v>661</v>
      </c>
      <c r="T574" t="s">
        <v>82</v>
      </c>
      <c r="U574" t="s"/>
      <c r="V574" t="s">
        <v>83</v>
      </c>
      <c r="W574" t="s">
        <v>138</v>
      </c>
      <c r="X574" t="s"/>
      <c r="Y574" t="s">
        <v>85</v>
      </c>
      <c r="Z574">
        <f>HYPERLINK("https://hotelmonitor-cachepage.eclerx.com/savepage/tk_15433829802131402_sr_2058.html","info")</f>
        <v/>
      </c>
      <c r="AA574" t="n">
        <v>6727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95</v>
      </c>
      <c r="AL574" t="s"/>
      <c r="AM574" t="s"/>
      <c r="AN574" t="s"/>
      <c r="AO574" t="s"/>
      <c r="AP574" t="n">
        <v>77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2330039</v>
      </c>
      <c r="AZ574" t="s">
        <v>654</v>
      </c>
      <c r="BA574" t="s"/>
      <c r="BB574" t="n">
        <v>112057</v>
      </c>
      <c r="BC574" t="n">
        <v>23.3223</v>
      </c>
      <c r="BD574" t="n">
        <v>42.7086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662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27.33</v>
      </c>
      <c r="L575" t="s">
        <v>77</v>
      </c>
      <c r="M575" t="s"/>
      <c r="N575" t="s">
        <v>663</v>
      </c>
      <c r="O575" t="s">
        <v>79</v>
      </c>
      <c r="P575" t="s">
        <v>662</v>
      </c>
      <c r="Q575" t="s"/>
      <c r="R575" t="s">
        <v>80</v>
      </c>
      <c r="S575" t="s">
        <v>664</v>
      </c>
      <c r="T575" t="s">
        <v>82</v>
      </c>
      <c r="U575" t="s"/>
      <c r="V575" t="s">
        <v>83</v>
      </c>
      <c r="W575" t="s">
        <v>138</v>
      </c>
      <c r="X575" t="s"/>
      <c r="Y575" t="s">
        <v>85</v>
      </c>
      <c r="Z575">
        <f>HYPERLINK("https://hotelmonitor-cachepage.eclerx.com/savepage/tk_154338308462742_sr_2058.html","info")</f>
        <v/>
      </c>
      <c r="AA575" t="n">
        <v>-6796961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95</v>
      </c>
      <c r="AL575" t="s"/>
      <c r="AM575" t="s"/>
      <c r="AN575" t="s"/>
      <c r="AO575" t="s"/>
      <c r="AP575" t="n">
        <v>98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6796961</v>
      </c>
      <c r="AZ575" t="s">
        <v>665</v>
      </c>
      <c r="BA575" t="s"/>
      <c r="BB575" t="n">
        <v>860348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662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35.67</v>
      </c>
      <c r="L576" t="s">
        <v>77</v>
      </c>
      <c r="M576" t="s"/>
      <c r="N576" t="s">
        <v>663</v>
      </c>
      <c r="O576" t="s">
        <v>79</v>
      </c>
      <c r="P576" t="s">
        <v>662</v>
      </c>
      <c r="Q576" t="s"/>
      <c r="R576" t="s">
        <v>80</v>
      </c>
      <c r="S576" t="s">
        <v>406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HYPERLINK("https://hotelmonitor-cachepage.eclerx.com/savepage/tk_154338308462742_sr_2058.html","info")</f>
        <v/>
      </c>
      <c r="AA576" t="n">
        <v>-6796961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95</v>
      </c>
      <c r="AL576" t="s"/>
      <c r="AM576" t="s"/>
      <c r="AN576" t="s"/>
      <c r="AO576" t="s"/>
      <c r="AP576" t="n">
        <v>98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6796961</v>
      </c>
      <c r="AZ576" t="s">
        <v>665</v>
      </c>
      <c r="BA576" t="s"/>
      <c r="BB576" t="n">
        <v>860348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662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52.33</v>
      </c>
      <c r="L577" t="s">
        <v>77</v>
      </c>
      <c r="M577" t="s"/>
      <c r="N577" t="s">
        <v>663</v>
      </c>
      <c r="O577" t="s">
        <v>79</v>
      </c>
      <c r="P577" t="s">
        <v>662</v>
      </c>
      <c r="Q577" t="s"/>
      <c r="R577" t="s">
        <v>80</v>
      </c>
      <c r="S577" t="s">
        <v>234</v>
      </c>
      <c r="T577" t="s">
        <v>82</v>
      </c>
      <c r="U577" t="s"/>
      <c r="V577" t="s">
        <v>83</v>
      </c>
      <c r="W577" t="s">
        <v>118</v>
      </c>
      <c r="X577" t="s"/>
      <c r="Y577" t="s">
        <v>85</v>
      </c>
      <c r="Z577">
        <f>HYPERLINK("https://hotelmonitor-cachepage.eclerx.com/savepage/tk_154338308462742_sr_2058.html","info")</f>
        <v/>
      </c>
      <c r="AA577" t="n">
        <v>-6796961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95</v>
      </c>
      <c r="AL577" t="s"/>
      <c r="AM577" t="s"/>
      <c r="AN577" t="s"/>
      <c r="AO577" t="s"/>
      <c r="AP577" t="n">
        <v>98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6796961</v>
      </c>
      <c r="AZ577" t="s">
        <v>665</v>
      </c>
      <c r="BA577" t="s"/>
      <c r="BB577" t="n">
        <v>860348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666</v>
      </c>
      <c r="F578" t="n">
        <v>2027357</v>
      </c>
      <c r="G578" t="s">
        <v>74</v>
      </c>
      <c r="H578" t="s">
        <v>75</v>
      </c>
      <c r="I578" t="s"/>
      <c r="J578" t="s">
        <v>76</v>
      </c>
      <c r="K578" t="n">
        <v>29.67</v>
      </c>
      <c r="L578" t="s">
        <v>77</v>
      </c>
      <c r="M578" t="s"/>
      <c r="N578" t="s">
        <v>667</v>
      </c>
      <c r="O578" t="s">
        <v>79</v>
      </c>
      <c r="P578" t="s">
        <v>668</v>
      </c>
      <c r="Q578" t="s"/>
      <c r="R578" t="s">
        <v>80</v>
      </c>
      <c r="S578" t="s">
        <v>376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HYPERLINK("https://hotelmonitor-cachepage.eclerx.com/savepage/tk_1543382597381119_sr_2058.html","info")</f>
        <v/>
      </c>
      <c r="AA578" t="n">
        <v>184059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/>
      <c r="AO578" t="s"/>
      <c r="AP578" t="n">
        <v>7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2329278</v>
      </c>
      <c r="AZ578" t="s">
        <v>669</v>
      </c>
      <c r="BA578" t="s"/>
      <c r="BB578" t="n">
        <v>1094705</v>
      </c>
      <c r="BC578" t="n">
        <v>23.3205</v>
      </c>
      <c r="BD578" t="n">
        <v>42.6895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666</v>
      </c>
      <c r="F579" t="n">
        <v>2027357</v>
      </c>
      <c r="G579" t="s">
        <v>74</v>
      </c>
      <c r="H579" t="s">
        <v>75</v>
      </c>
      <c r="I579" t="s"/>
      <c r="J579" t="s">
        <v>76</v>
      </c>
      <c r="K579" t="n">
        <v>30</v>
      </c>
      <c r="L579" t="s">
        <v>77</v>
      </c>
      <c r="M579" t="s"/>
      <c r="N579" t="s">
        <v>667</v>
      </c>
      <c r="O579" t="s">
        <v>79</v>
      </c>
      <c r="P579" t="s">
        <v>668</v>
      </c>
      <c r="Q579" t="s"/>
      <c r="R579" t="s">
        <v>80</v>
      </c>
      <c r="S579" t="s">
        <v>670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HYPERLINK("https://hotelmonitor-cachepage.eclerx.com/savepage/tk_1543382597381119_sr_2058.html","info")</f>
        <v/>
      </c>
      <c r="AA579" t="n">
        <v>184059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/>
      <c r="AO579" t="s"/>
      <c r="AP579" t="n">
        <v>7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2329278</v>
      </c>
      <c r="AZ579" t="s">
        <v>669</v>
      </c>
      <c r="BA579" t="s"/>
      <c r="BB579" t="n">
        <v>1094705</v>
      </c>
      <c r="BC579" t="n">
        <v>23.3205</v>
      </c>
      <c r="BD579" t="n">
        <v>42.6895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666</v>
      </c>
      <c r="F580" t="n">
        <v>2027357</v>
      </c>
      <c r="G580" t="s">
        <v>74</v>
      </c>
      <c r="H580" t="s">
        <v>75</v>
      </c>
      <c r="I580" t="s"/>
      <c r="J580" t="s">
        <v>76</v>
      </c>
      <c r="K580" t="n">
        <v>30</v>
      </c>
      <c r="L580" t="s">
        <v>77</v>
      </c>
      <c r="M580" t="s"/>
      <c r="N580" t="s">
        <v>78</v>
      </c>
      <c r="O580" t="s">
        <v>79</v>
      </c>
      <c r="P580" t="s">
        <v>668</v>
      </c>
      <c r="Q580" t="s"/>
      <c r="R580" t="s">
        <v>80</v>
      </c>
      <c r="S580" t="s">
        <v>670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HYPERLINK("https://hotelmonitor-cachepage.eclerx.com/savepage/tk_1543382597381119_sr_2058.html","info")</f>
        <v/>
      </c>
      <c r="AA580" t="n">
        <v>184059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/>
      <c r="AO580" t="s"/>
      <c r="AP580" t="n">
        <v>7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2329278</v>
      </c>
      <c r="AZ580" t="s">
        <v>669</v>
      </c>
      <c r="BA580" t="s"/>
      <c r="BB580" t="n">
        <v>1094705</v>
      </c>
      <c r="BC580" t="n">
        <v>23.3205</v>
      </c>
      <c r="BD580" t="n">
        <v>42.6895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666</v>
      </c>
      <c r="F581" t="n">
        <v>2027357</v>
      </c>
      <c r="G581" t="s">
        <v>74</v>
      </c>
      <c r="H581" t="s">
        <v>75</v>
      </c>
      <c r="I581" t="s"/>
      <c r="J581" t="s">
        <v>76</v>
      </c>
      <c r="K581" t="n">
        <v>30</v>
      </c>
      <c r="L581" t="s">
        <v>77</v>
      </c>
      <c r="M581" t="s"/>
      <c r="N581" t="s">
        <v>671</v>
      </c>
      <c r="O581" t="s">
        <v>79</v>
      </c>
      <c r="P581" t="s">
        <v>668</v>
      </c>
      <c r="Q581" t="s"/>
      <c r="R581" t="s">
        <v>80</v>
      </c>
      <c r="S581" t="s">
        <v>670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HYPERLINK("https://hotelmonitor-cachepage.eclerx.com/savepage/tk_1543382597381119_sr_2058.html","info")</f>
        <v/>
      </c>
      <c r="AA581" t="n">
        <v>184059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/>
      <c r="AO581" t="s"/>
      <c r="AP581" t="n">
        <v>7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2329278</v>
      </c>
      <c r="AZ581" t="s">
        <v>669</v>
      </c>
      <c r="BA581" t="s"/>
      <c r="BB581" t="n">
        <v>1094705</v>
      </c>
      <c r="BC581" t="n">
        <v>23.3205</v>
      </c>
      <c r="BD581" t="n">
        <v>42.6895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666</v>
      </c>
      <c r="F582" t="n">
        <v>2027357</v>
      </c>
      <c r="G582" t="s">
        <v>74</v>
      </c>
      <c r="H582" t="s">
        <v>75</v>
      </c>
      <c r="I582" t="s"/>
      <c r="J582" t="s">
        <v>76</v>
      </c>
      <c r="K582" t="n">
        <v>30</v>
      </c>
      <c r="L582" t="s">
        <v>77</v>
      </c>
      <c r="M582" t="s"/>
      <c r="N582" t="s">
        <v>672</v>
      </c>
      <c r="O582" t="s">
        <v>79</v>
      </c>
      <c r="P582" t="s">
        <v>668</v>
      </c>
      <c r="Q582" t="s"/>
      <c r="R582" t="s">
        <v>80</v>
      </c>
      <c r="S582" t="s">
        <v>670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HYPERLINK("https://hotelmonitor-cachepage.eclerx.com/savepage/tk_1543382597381119_sr_2058.html","info")</f>
        <v/>
      </c>
      <c r="AA582" t="n">
        <v>184059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/>
      <c r="AO582" t="s"/>
      <c r="AP582" t="n">
        <v>7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2329278</v>
      </c>
      <c r="AZ582" t="s">
        <v>669</v>
      </c>
      <c r="BA582" t="s"/>
      <c r="BB582" t="n">
        <v>1094705</v>
      </c>
      <c r="BC582" t="n">
        <v>23.3205</v>
      </c>
      <c r="BD582" t="n">
        <v>42.6895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666</v>
      </c>
      <c r="F583" t="n">
        <v>2027357</v>
      </c>
      <c r="G583" t="s">
        <v>74</v>
      </c>
      <c r="H583" t="s">
        <v>75</v>
      </c>
      <c r="I583" t="s"/>
      <c r="J583" t="s">
        <v>76</v>
      </c>
      <c r="K583" t="n">
        <v>31.33</v>
      </c>
      <c r="L583" t="s">
        <v>77</v>
      </c>
      <c r="M583" t="s"/>
      <c r="N583" t="s">
        <v>226</v>
      </c>
      <c r="O583" t="s">
        <v>79</v>
      </c>
      <c r="P583" t="s">
        <v>668</v>
      </c>
      <c r="Q583" t="s"/>
      <c r="R583" t="s">
        <v>80</v>
      </c>
      <c r="S583" t="s">
        <v>110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HYPERLINK("https://hotelmonitor-cachepage.eclerx.com/savepage/tk_1543382597381119_sr_2058.html","info")</f>
        <v/>
      </c>
      <c r="AA583" t="n">
        <v>184059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/>
      <c r="AO583" t="s"/>
      <c r="AP583" t="n">
        <v>7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2329278</v>
      </c>
      <c r="AZ583" t="s">
        <v>669</v>
      </c>
      <c r="BA583" t="s"/>
      <c r="BB583" t="n">
        <v>1094705</v>
      </c>
      <c r="BC583" t="n">
        <v>23.3205</v>
      </c>
      <c r="BD583" t="n">
        <v>42.6895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666</v>
      </c>
      <c r="F584" t="n">
        <v>2027357</v>
      </c>
      <c r="G584" t="s">
        <v>74</v>
      </c>
      <c r="H584" t="s">
        <v>75</v>
      </c>
      <c r="I584" t="s"/>
      <c r="J584" t="s">
        <v>76</v>
      </c>
      <c r="K584" t="n">
        <v>34</v>
      </c>
      <c r="L584" t="s">
        <v>77</v>
      </c>
      <c r="M584" t="s"/>
      <c r="N584" t="s">
        <v>673</v>
      </c>
      <c r="O584" t="s">
        <v>79</v>
      </c>
      <c r="P584" t="s">
        <v>668</v>
      </c>
      <c r="Q584" t="s"/>
      <c r="R584" t="s">
        <v>80</v>
      </c>
      <c r="S584" t="s">
        <v>426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HYPERLINK("https://hotelmonitor-cachepage.eclerx.com/savepage/tk_1543382597381119_sr_2058.html","info")</f>
        <v/>
      </c>
      <c r="AA584" t="n">
        <v>184059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/>
      <c r="AO584" t="s"/>
      <c r="AP584" t="n">
        <v>7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2329278</v>
      </c>
      <c r="AZ584" t="s">
        <v>669</v>
      </c>
      <c r="BA584" t="s"/>
      <c r="BB584" t="n">
        <v>1094705</v>
      </c>
      <c r="BC584" t="n">
        <v>23.3205</v>
      </c>
      <c r="BD584" t="n">
        <v>42.6895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666</v>
      </c>
      <c r="F585" t="n">
        <v>2027357</v>
      </c>
      <c r="G585" t="s">
        <v>74</v>
      </c>
      <c r="H585" t="s">
        <v>75</v>
      </c>
      <c r="I585" t="s"/>
      <c r="J585" t="s">
        <v>76</v>
      </c>
      <c r="K585" t="n">
        <v>34</v>
      </c>
      <c r="L585" t="s">
        <v>77</v>
      </c>
      <c r="M585" t="s"/>
      <c r="N585" t="s">
        <v>498</v>
      </c>
      <c r="O585" t="s">
        <v>79</v>
      </c>
      <c r="P585" t="s">
        <v>668</v>
      </c>
      <c r="Q585" t="s"/>
      <c r="R585" t="s">
        <v>80</v>
      </c>
      <c r="S585" t="s">
        <v>426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HYPERLINK("https://hotelmonitor-cachepage.eclerx.com/savepage/tk_1543382597381119_sr_2058.html","info")</f>
        <v/>
      </c>
      <c r="AA585" t="n">
        <v>184059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/>
      <c r="AO585" t="s"/>
      <c r="AP585" t="n">
        <v>7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2329278</v>
      </c>
      <c r="AZ585" t="s">
        <v>669</v>
      </c>
      <c r="BA585" t="s"/>
      <c r="BB585" t="n">
        <v>1094705</v>
      </c>
      <c r="BC585" t="n">
        <v>23.3205</v>
      </c>
      <c r="BD585" t="n">
        <v>42.6895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666</v>
      </c>
      <c r="F586" t="n">
        <v>2027357</v>
      </c>
      <c r="G586" t="s">
        <v>74</v>
      </c>
      <c r="H586" t="s">
        <v>75</v>
      </c>
      <c r="I586" t="s"/>
      <c r="J586" t="s">
        <v>76</v>
      </c>
      <c r="K586" t="n">
        <v>34.33</v>
      </c>
      <c r="L586" t="s">
        <v>77</v>
      </c>
      <c r="M586" t="s"/>
      <c r="N586" t="s">
        <v>674</v>
      </c>
      <c r="O586" t="s">
        <v>79</v>
      </c>
      <c r="P586" t="s">
        <v>668</v>
      </c>
      <c r="Q586" t="s"/>
      <c r="R586" t="s">
        <v>80</v>
      </c>
      <c r="S586" t="s">
        <v>220</v>
      </c>
      <c r="T586" t="s">
        <v>82</v>
      </c>
      <c r="U586" t="s"/>
      <c r="V586" t="s">
        <v>83</v>
      </c>
      <c r="W586" t="s">
        <v>138</v>
      </c>
      <c r="X586" t="s"/>
      <c r="Y586" t="s">
        <v>85</v>
      </c>
      <c r="Z586">
        <f>HYPERLINK("https://hotelmonitor-cachepage.eclerx.com/savepage/tk_1543382597381119_sr_2058.html","info")</f>
        <v/>
      </c>
      <c r="AA586" t="n">
        <v>184059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/>
      <c r="AO586" t="s"/>
      <c r="AP586" t="n">
        <v>7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2329278</v>
      </c>
      <c r="AZ586" t="s">
        <v>669</v>
      </c>
      <c r="BA586" t="s"/>
      <c r="BB586" t="n">
        <v>1094705</v>
      </c>
      <c r="BC586" t="n">
        <v>23.3205</v>
      </c>
      <c r="BD586" t="n">
        <v>42.6895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666</v>
      </c>
      <c r="F587" t="n">
        <v>2027357</v>
      </c>
      <c r="G587" t="s">
        <v>74</v>
      </c>
      <c r="H587" t="s">
        <v>75</v>
      </c>
      <c r="I587" t="s"/>
      <c r="J587" t="s">
        <v>76</v>
      </c>
      <c r="K587" t="n">
        <v>34.33</v>
      </c>
      <c r="L587" t="s">
        <v>77</v>
      </c>
      <c r="M587" t="s"/>
      <c r="N587" t="s">
        <v>675</v>
      </c>
      <c r="O587" t="s">
        <v>79</v>
      </c>
      <c r="P587" t="s">
        <v>668</v>
      </c>
      <c r="Q587" t="s"/>
      <c r="R587" t="s">
        <v>80</v>
      </c>
      <c r="S587" t="s">
        <v>220</v>
      </c>
      <c r="T587" t="s">
        <v>82</v>
      </c>
      <c r="U587" t="s"/>
      <c r="V587" t="s">
        <v>83</v>
      </c>
      <c r="W587" t="s">
        <v>138</v>
      </c>
      <c r="X587" t="s"/>
      <c r="Y587" t="s">
        <v>85</v>
      </c>
      <c r="Z587">
        <f>HYPERLINK("https://hotelmonitor-cachepage.eclerx.com/savepage/tk_1543382597381119_sr_2058.html","info")</f>
        <v/>
      </c>
      <c r="AA587" t="n">
        <v>184059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/>
      <c r="AO587" t="s"/>
      <c r="AP587" t="n">
        <v>7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2329278</v>
      </c>
      <c r="AZ587" t="s">
        <v>669</v>
      </c>
      <c r="BA587" t="s"/>
      <c r="BB587" t="n">
        <v>1094705</v>
      </c>
      <c r="BC587" t="n">
        <v>23.3205</v>
      </c>
      <c r="BD587" t="n">
        <v>42.6895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666</v>
      </c>
      <c r="F588" t="n">
        <v>2027357</v>
      </c>
      <c r="G588" t="s">
        <v>74</v>
      </c>
      <c r="H588" t="s">
        <v>75</v>
      </c>
      <c r="I588" t="s"/>
      <c r="J588" t="s">
        <v>76</v>
      </c>
      <c r="K588" t="n">
        <v>35.33</v>
      </c>
      <c r="L588" t="s">
        <v>77</v>
      </c>
      <c r="M588" t="s"/>
      <c r="N588" t="s">
        <v>676</v>
      </c>
      <c r="O588" t="s">
        <v>79</v>
      </c>
      <c r="P588" t="s">
        <v>668</v>
      </c>
      <c r="Q588" t="s"/>
      <c r="R588" t="s">
        <v>80</v>
      </c>
      <c r="S588" t="s">
        <v>111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HYPERLINK("https://hotelmonitor-cachepage.eclerx.com/savepage/tk_1543382597381119_sr_2058.html","info")</f>
        <v/>
      </c>
      <c r="AA588" t="n">
        <v>184059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/>
      <c r="AO588" t="s"/>
      <c r="AP588" t="n">
        <v>7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2329278</v>
      </c>
      <c r="AZ588" t="s">
        <v>669</v>
      </c>
      <c r="BA588" t="s"/>
      <c r="BB588" t="n">
        <v>1094705</v>
      </c>
      <c r="BC588" t="n">
        <v>23.3205</v>
      </c>
      <c r="BD588" t="n">
        <v>42.6895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666</v>
      </c>
      <c r="F589" t="n">
        <v>2027357</v>
      </c>
      <c r="G589" t="s">
        <v>74</v>
      </c>
      <c r="H589" t="s">
        <v>75</v>
      </c>
      <c r="I589" t="s"/>
      <c r="J589" t="s">
        <v>76</v>
      </c>
      <c r="K589" t="n">
        <v>35.33</v>
      </c>
      <c r="L589" t="s">
        <v>77</v>
      </c>
      <c r="M589" t="s"/>
      <c r="N589" t="s">
        <v>671</v>
      </c>
      <c r="O589" t="s">
        <v>79</v>
      </c>
      <c r="P589" t="s">
        <v>668</v>
      </c>
      <c r="Q589" t="s"/>
      <c r="R589" t="s">
        <v>80</v>
      </c>
      <c r="S589" t="s">
        <v>111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HYPERLINK("https://hotelmonitor-cachepage.eclerx.com/savepage/tk_1543382597381119_sr_2058.html","info")</f>
        <v/>
      </c>
      <c r="AA589" t="n">
        <v>184059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/>
      <c r="AO589" t="s"/>
      <c r="AP589" t="n">
        <v>7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2329278</v>
      </c>
      <c r="AZ589" t="s">
        <v>669</v>
      </c>
      <c r="BA589" t="s"/>
      <c r="BB589" t="n">
        <v>1094705</v>
      </c>
      <c r="BC589" t="n">
        <v>23.3205</v>
      </c>
      <c r="BD589" t="n">
        <v>42.6895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666</v>
      </c>
      <c r="F590" t="n">
        <v>2027357</v>
      </c>
      <c r="G590" t="s">
        <v>74</v>
      </c>
      <c r="H590" t="s">
        <v>75</v>
      </c>
      <c r="I590" t="s"/>
      <c r="J590" t="s">
        <v>76</v>
      </c>
      <c r="K590" t="n">
        <v>35.33</v>
      </c>
      <c r="L590" t="s">
        <v>77</v>
      </c>
      <c r="M590" t="s"/>
      <c r="N590" t="s">
        <v>672</v>
      </c>
      <c r="O590" t="s">
        <v>79</v>
      </c>
      <c r="P590" t="s">
        <v>668</v>
      </c>
      <c r="Q590" t="s"/>
      <c r="R590" t="s">
        <v>80</v>
      </c>
      <c r="S590" t="s">
        <v>111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HYPERLINK("https://hotelmonitor-cachepage.eclerx.com/savepage/tk_1543382597381119_sr_2058.html","info")</f>
        <v/>
      </c>
      <c r="AA590" t="n">
        <v>184059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/>
      <c r="AO590" t="s"/>
      <c r="AP590" t="n">
        <v>7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2329278</v>
      </c>
      <c r="AZ590" t="s">
        <v>669</v>
      </c>
      <c r="BA590" t="s"/>
      <c r="BB590" t="n">
        <v>1094705</v>
      </c>
      <c r="BC590" t="n">
        <v>23.3205</v>
      </c>
      <c r="BD590" t="n">
        <v>42.6895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666</v>
      </c>
      <c r="F591" t="n">
        <v>2027357</v>
      </c>
      <c r="G591" t="s">
        <v>74</v>
      </c>
      <c r="H591" t="s">
        <v>75</v>
      </c>
      <c r="I591" t="s"/>
      <c r="J591" t="s">
        <v>76</v>
      </c>
      <c r="K591" t="n">
        <v>35.67</v>
      </c>
      <c r="L591" t="s">
        <v>77</v>
      </c>
      <c r="M591" t="s"/>
      <c r="N591" t="s">
        <v>677</v>
      </c>
      <c r="O591" t="s">
        <v>79</v>
      </c>
      <c r="P591" t="s">
        <v>668</v>
      </c>
      <c r="Q591" t="s"/>
      <c r="R591" t="s">
        <v>80</v>
      </c>
      <c r="S591" t="s">
        <v>406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HYPERLINK("https://hotelmonitor-cachepage.eclerx.com/savepage/tk_1543382597381119_sr_2058.html","info")</f>
        <v/>
      </c>
      <c r="AA591" t="n">
        <v>184059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/>
      <c r="AO591" t="s"/>
      <c r="AP591" t="n">
        <v>7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2329278</v>
      </c>
      <c r="AZ591" t="s">
        <v>669</v>
      </c>
      <c r="BA591" t="s"/>
      <c r="BB591" t="n">
        <v>1094705</v>
      </c>
      <c r="BC591" t="n">
        <v>23.3205</v>
      </c>
      <c r="BD591" t="n">
        <v>42.6895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666</v>
      </c>
      <c r="F592" t="n">
        <v>2027357</v>
      </c>
      <c r="G592" t="s">
        <v>74</v>
      </c>
      <c r="H592" t="s">
        <v>75</v>
      </c>
      <c r="I592" t="s"/>
      <c r="J592" t="s">
        <v>76</v>
      </c>
      <c r="K592" t="n">
        <v>36</v>
      </c>
      <c r="L592" t="s">
        <v>77</v>
      </c>
      <c r="M592" t="s"/>
      <c r="N592" t="s">
        <v>78</v>
      </c>
      <c r="O592" t="s">
        <v>79</v>
      </c>
      <c r="P592" t="s">
        <v>668</v>
      </c>
      <c r="Q592" t="s"/>
      <c r="R592" t="s">
        <v>80</v>
      </c>
      <c r="S592" t="s">
        <v>330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HYPERLINK("https://hotelmonitor-cachepage.eclerx.com/savepage/tk_1543382597381119_sr_2058.html","info")</f>
        <v/>
      </c>
      <c r="AA592" t="n">
        <v>184059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/>
      <c r="AO592" t="s"/>
      <c r="AP592" t="n">
        <v>7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2329278</v>
      </c>
      <c r="AZ592" t="s">
        <v>669</v>
      </c>
      <c r="BA592" t="s"/>
      <c r="BB592" t="n">
        <v>1094705</v>
      </c>
      <c r="BC592" t="n">
        <v>23.3205</v>
      </c>
      <c r="BD592" t="n">
        <v>42.6895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666</v>
      </c>
      <c r="F593" t="n">
        <v>2027357</v>
      </c>
      <c r="G593" t="s">
        <v>74</v>
      </c>
      <c r="H593" t="s">
        <v>75</v>
      </c>
      <c r="I593" t="s"/>
      <c r="J593" t="s">
        <v>76</v>
      </c>
      <c r="K593" t="n">
        <v>39</v>
      </c>
      <c r="L593" t="s">
        <v>77</v>
      </c>
      <c r="M593" t="s"/>
      <c r="N593" t="s">
        <v>677</v>
      </c>
      <c r="O593" t="s">
        <v>79</v>
      </c>
      <c r="P593" t="s">
        <v>668</v>
      </c>
      <c r="Q593" t="s"/>
      <c r="R593" t="s">
        <v>80</v>
      </c>
      <c r="S593" t="s">
        <v>299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HYPERLINK("https://hotelmonitor-cachepage.eclerx.com/savepage/tk_1543382597381119_sr_2058.html","info")</f>
        <v/>
      </c>
      <c r="AA593" t="n">
        <v>184059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/>
      <c r="AO593" t="s"/>
      <c r="AP593" t="n">
        <v>7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2329278</v>
      </c>
      <c r="AZ593" t="s">
        <v>669</v>
      </c>
      <c r="BA593" t="s"/>
      <c r="BB593" t="n">
        <v>1094705</v>
      </c>
      <c r="BC593" t="n">
        <v>23.3205</v>
      </c>
      <c r="BD593" t="n">
        <v>42.6895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666</v>
      </c>
      <c r="F594" t="n">
        <v>2027357</v>
      </c>
      <c r="G594" t="s">
        <v>74</v>
      </c>
      <c r="H594" t="s">
        <v>75</v>
      </c>
      <c r="I594" t="s"/>
      <c r="J594" t="s">
        <v>76</v>
      </c>
      <c r="K594" t="n">
        <v>40.33</v>
      </c>
      <c r="L594" t="s">
        <v>77</v>
      </c>
      <c r="M594" t="s"/>
      <c r="N594" t="s">
        <v>193</v>
      </c>
      <c r="O594" t="s">
        <v>79</v>
      </c>
      <c r="P594" t="s">
        <v>668</v>
      </c>
      <c r="Q594" t="s"/>
      <c r="R594" t="s">
        <v>80</v>
      </c>
      <c r="S594" t="s">
        <v>398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HYPERLINK("https://hotelmonitor-cachepage.eclerx.com/savepage/tk_1543382597381119_sr_2058.html","info")</f>
        <v/>
      </c>
      <c r="AA594" t="n">
        <v>184059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/>
      <c r="AO594" t="s"/>
      <c r="AP594" t="n">
        <v>7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2329278</v>
      </c>
      <c r="AZ594" t="s">
        <v>669</v>
      </c>
      <c r="BA594" t="s"/>
      <c r="BB594" t="n">
        <v>1094705</v>
      </c>
      <c r="BC594" t="n">
        <v>23.3205</v>
      </c>
      <c r="BD594" t="n">
        <v>42.6895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666</v>
      </c>
      <c r="F595" t="n">
        <v>2027357</v>
      </c>
      <c r="G595" t="s">
        <v>74</v>
      </c>
      <c r="H595" t="s">
        <v>75</v>
      </c>
      <c r="I595" t="s"/>
      <c r="J595" t="s">
        <v>76</v>
      </c>
      <c r="K595" t="n">
        <v>41.33</v>
      </c>
      <c r="L595" t="s">
        <v>77</v>
      </c>
      <c r="M595" t="s"/>
      <c r="N595" t="s">
        <v>676</v>
      </c>
      <c r="O595" t="s">
        <v>79</v>
      </c>
      <c r="P595" t="s">
        <v>668</v>
      </c>
      <c r="Q595" t="s"/>
      <c r="R595" t="s">
        <v>80</v>
      </c>
      <c r="S595" t="s">
        <v>117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HYPERLINK("https://hotelmonitor-cachepage.eclerx.com/savepage/tk_1543382597381119_sr_2058.html","info")</f>
        <v/>
      </c>
      <c r="AA595" t="n">
        <v>184059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/>
      <c r="AO595" t="s"/>
      <c r="AP595" t="n">
        <v>7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2329278</v>
      </c>
      <c r="AZ595" t="s">
        <v>669</v>
      </c>
      <c r="BA595" t="s"/>
      <c r="BB595" t="n">
        <v>1094705</v>
      </c>
      <c r="BC595" t="n">
        <v>23.3205</v>
      </c>
      <c r="BD595" t="n">
        <v>42.6895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666</v>
      </c>
      <c r="F596" t="n">
        <v>2027357</v>
      </c>
      <c r="G596" t="s">
        <v>74</v>
      </c>
      <c r="H596" t="s">
        <v>75</v>
      </c>
      <c r="I596" t="s"/>
      <c r="J596" t="s">
        <v>76</v>
      </c>
      <c r="K596" t="n">
        <v>46.67</v>
      </c>
      <c r="L596" t="s">
        <v>77</v>
      </c>
      <c r="M596" t="s"/>
      <c r="N596" t="s">
        <v>678</v>
      </c>
      <c r="O596" t="s">
        <v>79</v>
      </c>
      <c r="P596" t="s">
        <v>668</v>
      </c>
      <c r="Q596" t="s"/>
      <c r="R596" t="s">
        <v>80</v>
      </c>
      <c r="S596" t="s">
        <v>382</v>
      </c>
      <c r="T596" t="s">
        <v>82</v>
      </c>
      <c r="U596" t="s"/>
      <c r="V596" t="s">
        <v>83</v>
      </c>
      <c r="W596" t="s">
        <v>138</v>
      </c>
      <c r="X596" t="s"/>
      <c r="Y596" t="s">
        <v>85</v>
      </c>
      <c r="Z596">
        <f>HYPERLINK("https://hotelmonitor-cachepage.eclerx.com/savepage/tk_1543382597381119_sr_2058.html","info")</f>
        <v/>
      </c>
      <c r="AA596" t="n">
        <v>184059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/>
      <c r="AO596" t="s"/>
      <c r="AP596" t="n">
        <v>7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2329278</v>
      </c>
      <c r="AZ596" t="s">
        <v>669</v>
      </c>
      <c r="BA596" t="s"/>
      <c r="BB596" t="n">
        <v>1094705</v>
      </c>
      <c r="BC596" t="n">
        <v>23.3205</v>
      </c>
      <c r="BD596" t="n">
        <v>42.6895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666</v>
      </c>
      <c r="F597" t="n">
        <v>2027357</v>
      </c>
      <c r="G597" t="s">
        <v>74</v>
      </c>
      <c r="H597" t="s">
        <v>75</v>
      </c>
      <c r="I597" t="s"/>
      <c r="J597" t="s">
        <v>76</v>
      </c>
      <c r="K597" t="n">
        <v>47.33</v>
      </c>
      <c r="L597" t="s">
        <v>77</v>
      </c>
      <c r="M597" t="s"/>
      <c r="N597" t="s">
        <v>193</v>
      </c>
      <c r="O597" t="s">
        <v>79</v>
      </c>
      <c r="P597" t="s">
        <v>668</v>
      </c>
      <c r="Q597" t="s"/>
      <c r="R597" t="s">
        <v>80</v>
      </c>
      <c r="S597" t="s">
        <v>121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HYPERLINK("https://hotelmonitor-cachepage.eclerx.com/savepage/tk_1543382597381119_sr_2058.html","info")</f>
        <v/>
      </c>
      <c r="AA597" t="n">
        <v>184059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/>
      <c r="AO597" t="s"/>
      <c r="AP597" t="n">
        <v>7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2329278</v>
      </c>
      <c r="AZ597" t="s">
        <v>669</v>
      </c>
      <c r="BA597" t="s"/>
      <c r="BB597" t="n">
        <v>1094705</v>
      </c>
      <c r="BC597" t="n">
        <v>23.3205</v>
      </c>
      <c r="BD597" t="n">
        <v>42.6895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679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24</v>
      </c>
      <c r="L598" t="s">
        <v>77</v>
      </c>
      <c r="M598" t="s"/>
      <c r="N598" t="s">
        <v>78</v>
      </c>
      <c r="O598" t="s">
        <v>79</v>
      </c>
      <c r="P598" t="s">
        <v>679</v>
      </c>
      <c r="Q598" t="s"/>
      <c r="R598" t="s">
        <v>80</v>
      </c>
      <c r="S598" t="s">
        <v>266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HYPERLINK("https://hotelmonitor-cachepage.eclerx.com/savepage/tk_154338259262908_sr_2058.html","info")</f>
        <v/>
      </c>
      <c r="AA598" t="n">
        <v>-2329277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/>
      <c r="AO598" t="s"/>
      <c r="AP598" t="n">
        <v>6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2329277</v>
      </c>
      <c r="AZ598" t="s">
        <v>680</v>
      </c>
      <c r="BA598" t="s"/>
      <c r="BB598" t="n">
        <v>4142933</v>
      </c>
      <c r="BC598" t="n">
        <v>23.326</v>
      </c>
      <c r="BD598" t="n">
        <v>42.6965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679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25.33</v>
      </c>
      <c r="L599" t="s">
        <v>77</v>
      </c>
      <c r="M599" t="s"/>
      <c r="N599" t="s">
        <v>353</v>
      </c>
      <c r="O599" t="s">
        <v>79</v>
      </c>
      <c r="P599" t="s">
        <v>679</v>
      </c>
      <c r="Q599" t="s"/>
      <c r="R599" t="s">
        <v>80</v>
      </c>
      <c r="S599" t="s">
        <v>274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HYPERLINK("https://hotelmonitor-cachepage.eclerx.com/savepage/tk_154338259262908_sr_2058.html","info")</f>
        <v/>
      </c>
      <c r="AA599" t="n">
        <v>-2329277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/>
      <c r="AO599" t="s"/>
      <c r="AP599" t="n">
        <v>6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2329277</v>
      </c>
      <c r="AZ599" t="s">
        <v>680</v>
      </c>
      <c r="BA599" t="s"/>
      <c r="BB599" t="n">
        <v>4142933</v>
      </c>
      <c r="BC599" t="n">
        <v>23.326</v>
      </c>
      <c r="BD599" t="n">
        <v>42.6965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679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31.33</v>
      </c>
      <c r="L600" t="s">
        <v>77</v>
      </c>
      <c r="M600" t="s"/>
      <c r="N600" t="s">
        <v>681</v>
      </c>
      <c r="O600" t="s">
        <v>79</v>
      </c>
      <c r="P600" t="s">
        <v>679</v>
      </c>
      <c r="Q600" t="s"/>
      <c r="R600" t="s">
        <v>80</v>
      </c>
      <c r="S600" t="s">
        <v>110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HYPERLINK("https://hotelmonitor-cachepage.eclerx.com/savepage/tk_154338259262908_sr_2058.html","info")</f>
        <v/>
      </c>
      <c r="AA600" t="n">
        <v>-2329277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/>
      <c r="AO600" t="s"/>
      <c r="AP600" t="n">
        <v>6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2329277</v>
      </c>
      <c r="AZ600" t="s">
        <v>680</v>
      </c>
      <c r="BA600" t="s"/>
      <c r="BB600" t="n">
        <v>4142933</v>
      </c>
      <c r="BC600" t="n">
        <v>23.326</v>
      </c>
      <c r="BD600" t="n">
        <v>42.6965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679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31.33</v>
      </c>
      <c r="L601" t="s">
        <v>77</v>
      </c>
      <c r="M601" t="s"/>
      <c r="N601" t="s">
        <v>682</v>
      </c>
      <c r="O601" t="s">
        <v>79</v>
      </c>
      <c r="P601" t="s">
        <v>679</v>
      </c>
      <c r="Q601" t="s"/>
      <c r="R601" t="s">
        <v>80</v>
      </c>
      <c r="S601" t="s">
        <v>110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HYPERLINK("https://hotelmonitor-cachepage.eclerx.com/savepage/tk_154338259262908_sr_2058.html","info")</f>
        <v/>
      </c>
      <c r="AA601" t="n">
        <v>-2329277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/>
      <c r="AO601" t="s"/>
      <c r="AP601" t="n">
        <v>6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2329277</v>
      </c>
      <c r="AZ601" t="s">
        <v>680</v>
      </c>
      <c r="BA601" t="s"/>
      <c r="BB601" t="n">
        <v>4142933</v>
      </c>
      <c r="BC601" t="n">
        <v>23.326</v>
      </c>
      <c r="BD601" t="n">
        <v>42.6965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679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42</v>
      </c>
      <c r="L602" t="s">
        <v>77</v>
      </c>
      <c r="M602" t="s"/>
      <c r="N602" t="s">
        <v>683</v>
      </c>
      <c r="O602" t="s">
        <v>79</v>
      </c>
      <c r="P602" t="s">
        <v>679</v>
      </c>
      <c r="Q602" t="s"/>
      <c r="R602" t="s">
        <v>80</v>
      </c>
      <c r="S602" t="s">
        <v>104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HYPERLINK("https://hotelmonitor-cachepage.eclerx.com/savepage/tk_154338259262908_sr_2058.html","info")</f>
        <v/>
      </c>
      <c r="AA602" t="n">
        <v>-2329277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/>
      <c r="AO602" t="s"/>
      <c r="AP602" t="n">
        <v>6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2329277</v>
      </c>
      <c r="AZ602" t="s">
        <v>680</v>
      </c>
      <c r="BA602" t="s"/>
      <c r="BB602" t="n">
        <v>4142933</v>
      </c>
      <c r="BC602" t="n">
        <v>23.326</v>
      </c>
      <c r="BD602" t="n">
        <v>42.6965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684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36.67</v>
      </c>
      <c r="L603" t="s">
        <v>77</v>
      </c>
      <c r="M603" t="s"/>
      <c r="N603" t="s">
        <v>685</v>
      </c>
      <c r="O603" t="s">
        <v>79</v>
      </c>
      <c r="P603" t="s">
        <v>684</v>
      </c>
      <c r="Q603" t="s"/>
      <c r="R603" t="s">
        <v>107</v>
      </c>
      <c r="S603" t="s">
        <v>146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HYPERLINK("https://hotelmonitor-cachepage.eclerx.com/savepage/tk_15433827427827408_sr_2058.html","info")</f>
        <v/>
      </c>
      <c r="AA603" t="n">
        <v>-2992944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95</v>
      </c>
      <c r="AL603" t="s"/>
      <c r="AM603" t="s"/>
      <c r="AN603" t="s"/>
      <c r="AO603" t="s"/>
      <c r="AP603" t="n">
        <v>35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2992944</v>
      </c>
      <c r="AZ603" t="s">
        <v>686</v>
      </c>
      <c r="BA603" t="s"/>
      <c r="BB603" t="n">
        <v>2534879</v>
      </c>
      <c r="BC603" t="n">
        <v>23.61522</v>
      </c>
      <c r="BD603" t="n">
        <v>42.27864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684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37</v>
      </c>
      <c r="L604" t="s">
        <v>77</v>
      </c>
      <c r="M604" t="s"/>
      <c r="N604" t="s">
        <v>153</v>
      </c>
      <c r="O604" t="s">
        <v>79</v>
      </c>
      <c r="P604" t="s">
        <v>684</v>
      </c>
      <c r="Q604" t="s"/>
      <c r="R604" t="s">
        <v>107</v>
      </c>
      <c r="S604" t="s">
        <v>397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HYPERLINK("https://hotelmonitor-cachepage.eclerx.com/savepage/tk_15433827427827408_sr_2058.html","info")</f>
        <v/>
      </c>
      <c r="AA604" t="n">
        <v>-2992944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95</v>
      </c>
      <c r="AL604" t="s"/>
      <c r="AM604" t="s"/>
      <c r="AN604" t="s"/>
      <c r="AO604" t="s"/>
      <c r="AP604" t="n">
        <v>35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2992944</v>
      </c>
      <c r="AZ604" t="s">
        <v>686</v>
      </c>
      <c r="BA604" t="s"/>
      <c r="BB604" t="n">
        <v>2534879</v>
      </c>
      <c r="BC604" t="n">
        <v>23.61522</v>
      </c>
      <c r="BD604" t="n">
        <v>42.27864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684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42.33</v>
      </c>
      <c r="L605" t="s">
        <v>77</v>
      </c>
      <c r="M605" t="s"/>
      <c r="N605" t="s">
        <v>687</v>
      </c>
      <c r="O605" t="s">
        <v>79</v>
      </c>
      <c r="P605" t="s">
        <v>684</v>
      </c>
      <c r="Q605" t="s"/>
      <c r="R605" t="s">
        <v>107</v>
      </c>
      <c r="S605" t="s">
        <v>457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HYPERLINK("https://hotelmonitor-cachepage.eclerx.com/savepage/tk_15433827427827408_sr_2058.html","info")</f>
        <v/>
      </c>
      <c r="AA605" t="n">
        <v>-2992944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95</v>
      </c>
      <c r="AL605" t="s"/>
      <c r="AM605" t="s"/>
      <c r="AN605" t="s"/>
      <c r="AO605" t="s"/>
      <c r="AP605" t="n">
        <v>35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2992944</v>
      </c>
      <c r="AZ605" t="s">
        <v>686</v>
      </c>
      <c r="BA605" t="s"/>
      <c r="BB605" t="n">
        <v>2534879</v>
      </c>
      <c r="BC605" t="n">
        <v>23.61522</v>
      </c>
      <c r="BD605" t="n">
        <v>42.27864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684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50.67</v>
      </c>
      <c r="L606" t="s">
        <v>77</v>
      </c>
      <c r="M606" t="s"/>
      <c r="N606" t="s">
        <v>153</v>
      </c>
      <c r="O606" t="s">
        <v>79</v>
      </c>
      <c r="P606" t="s">
        <v>684</v>
      </c>
      <c r="Q606" t="s"/>
      <c r="R606" t="s">
        <v>107</v>
      </c>
      <c r="S606" t="s">
        <v>465</v>
      </c>
      <c r="T606" t="s">
        <v>82</v>
      </c>
      <c r="U606" t="s"/>
      <c r="V606" t="s">
        <v>83</v>
      </c>
      <c r="W606" t="s">
        <v>118</v>
      </c>
      <c r="X606" t="s"/>
      <c r="Y606" t="s">
        <v>85</v>
      </c>
      <c r="Z606">
        <f>HYPERLINK("https://hotelmonitor-cachepage.eclerx.com/savepage/tk_15433827427827408_sr_2058.html","info")</f>
        <v/>
      </c>
      <c r="AA606" t="n">
        <v>-2992944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95</v>
      </c>
      <c r="AL606" t="s"/>
      <c r="AM606" t="s"/>
      <c r="AN606" t="s"/>
      <c r="AO606" t="s"/>
      <c r="AP606" t="n">
        <v>35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2992944</v>
      </c>
      <c r="AZ606" t="s">
        <v>686</v>
      </c>
      <c r="BA606" t="s"/>
      <c r="BB606" t="n">
        <v>2534879</v>
      </c>
      <c r="BC606" t="n">
        <v>23.61522</v>
      </c>
      <c r="BD606" t="n">
        <v>42.27864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684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56</v>
      </c>
      <c r="L607" t="s">
        <v>77</v>
      </c>
      <c r="M607" t="s"/>
      <c r="N607" t="s">
        <v>687</v>
      </c>
      <c r="O607" t="s">
        <v>79</v>
      </c>
      <c r="P607" t="s">
        <v>684</v>
      </c>
      <c r="Q607" t="s"/>
      <c r="R607" t="s">
        <v>107</v>
      </c>
      <c r="S607" t="s">
        <v>125</v>
      </c>
      <c r="T607" t="s">
        <v>82</v>
      </c>
      <c r="U607" t="s"/>
      <c r="V607" t="s">
        <v>83</v>
      </c>
      <c r="W607" t="s">
        <v>118</v>
      </c>
      <c r="X607" t="s"/>
      <c r="Y607" t="s">
        <v>85</v>
      </c>
      <c r="Z607">
        <f>HYPERLINK("https://hotelmonitor-cachepage.eclerx.com/savepage/tk_15433827427827408_sr_2058.html","info")</f>
        <v/>
      </c>
      <c r="AA607" t="n">
        <v>-2992944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95</v>
      </c>
      <c r="AL607" t="s"/>
      <c r="AM607" t="s"/>
      <c r="AN607" t="s"/>
      <c r="AO607" t="s"/>
      <c r="AP607" t="n">
        <v>35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2992944</v>
      </c>
      <c r="AZ607" t="s">
        <v>686</v>
      </c>
      <c r="BA607" t="s"/>
      <c r="BB607" t="n">
        <v>2534879</v>
      </c>
      <c r="BC607" t="n">
        <v>23.61522</v>
      </c>
      <c r="BD607" t="n">
        <v>42.27864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688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26.33</v>
      </c>
      <c r="L608" t="s">
        <v>77</v>
      </c>
      <c r="M608" t="s"/>
      <c r="N608" t="s">
        <v>689</v>
      </c>
      <c r="O608" t="s">
        <v>79</v>
      </c>
      <c r="P608" t="s">
        <v>688</v>
      </c>
      <c r="Q608" t="s"/>
      <c r="R608" t="s">
        <v>80</v>
      </c>
      <c r="S608" t="s">
        <v>690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HYPERLINK("https://hotelmonitor-cachepage.eclerx.com/savepage/tk_15433828808034253_sr_2058.html","info")</f>
        <v/>
      </c>
      <c r="AA608" t="n">
        <v>-6796955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95</v>
      </c>
      <c r="AL608" t="s"/>
      <c r="AM608" t="s"/>
      <c r="AN608" t="s"/>
      <c r="AO608" t="s"/>
      <c r="AP608" t="n">
        <v>61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6796955</v>
      </c>
      <c r="AZ608" t="s">
        <v>691</v>
      </c>
      <c r="BA608" t="s"/>
      <c r="BB608" t="n">
        <v>316488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688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27.67</v>
      </c>
      <c r="L609" t="s">
        <v>77</v>
      </c>
      <c r="M609" t="s"/>
      <c r="N609" t="s">
        <v>692</v>
      </c>
      <c r="O609" t="s">
        <v>79</v>
      </c>
      <c r="P609" t="s">
        <v>688</v>
      </c>
      <c r="Q609" t="s"/>
      <c r="R609" t="s">
        <v>80</v>
      </c>
      <c r="S609" t="s">
        <v>200</v>
      </c>
      <c r="T609" t="s">
        <v>82</v>
      </c>
      <c r="U609" t="s"/>
      <c r="V609" t="s">
        <v>83</v>
      </c>
      <c r="W609" t="s">
        <v>138</v>
      </c>
      <c r="X609" t="s"/>
      <c r="Y609" t="s">
        <v>85</v>
      </c>
      <c r="Z609">
        <f>HYPERLINK("https://hotelmonitor-cachepage.eclerx.com/savepage/tk_15433828808034253_sr_2058.html","info")</f>
        <v/>
      </c>
      <c r="AA609" t="n">
        <v>-6796955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95</v>
      </c>
      <c r="AL609" t="s"/>
      <c r="AM609" t="s"/>
      <c r="AN609" t="s"/>
      <c r="AO609" t="s"/>
      <c r="AP609" t="n">
        <v>61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6796955</v>
      </c>
      <c r="AZ609" t="s">
        <v>691</v>
      </c>
      <c r="BA609" t="s"/>
      <c r="BB609" t="n">
        <v>316488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688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27.67</v>
      </c>
      <c r="L610" t="s">
        <v>77</v>
      </c>
      <c r="M610" t="s"/>
      <c r="N610" t="s">
        <v>689</v>
      </c>
      <c r="O610" t="s">
        <v>79</v>
      </c>
      <c r="P610" t="s">
        <v>688</v>
      </c>
      <c r="Q610" t="s"/>
      <c r="R610" t="s">
        <v>80</v>
      </c>
      <c r="S610" t="s">
        <v>200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HYPERLINK("https://hotelmonitor-cachepage.eclerx.com/savepage/tk_15433828808034253_sr_2058.html","info")</f>
        <v/>
      </c>
      <c r="AA610" t="n">
        <v>-6796955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95</v>
      </c>
      <c r="AL610" t="s"/>
      <c r="AM610" t="s"/>
      <c r="AN610" t="s"/>
      <c r="AO610" t="s"/>
      <c r="AP610" t="n">
        <v>61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6796955</v>
      </c>
      <c r="AZ610" t="s">
        <v>691</v>
      </c>
      <c r="BA610" t="s"/>
      <c r="BB610" t="n">
        <v>316488</v>
      </c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688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29</v>
      </c>
      <c r="L611" t="s">
        <v>77</v>
      </c>
      <c r="M611" t="s"/>
      <c r="N611" t="s">
        <v>693</v>
      </c>
      <c r="O611" t="s">
        <v>79</v>
      </c>
      <c r="P611" t="s">
        <v>688</v>
      </c>
      <c r="Q611" t="s"/>
      <c r="R611" t="s">
        <v>80</v>
      </c>
      <c r="S611" t="s">
        <v>572</v>
      </c>
      <c r="T611" t="s">
        <v>82</v>
      </c>
      <c r="U611" t="s"/>
      <c r="V611" t="s">
        <v>83</v>
      </c>
      <c r="W611" t="s">
        <v>138</v>
      </c>
      <c r="X611" t="s"/>
      <c r="Y611" t="s">
        <v>85</v>
      </c>
      <c r="Z611">
        <f>HYPERLINK("https://hotelmonitor-cachepage.eclerx.com/savepage/tk_15433828808034253_sr_2058.html","info")</f>
        <v/>
      </c>
      <c r="AA611" t="n">
        <v>-6796955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95</v>
      </c>
      <c r="AL611" t="s"/>
      <c r="AM611" t="s"/>
      <c r="AN611" t="s"/>
      <c r="AO611" t="s"/>
      <c r="AP611" t="n">
        <v>61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6796955</v>
      </c>
      <c r="AZ611" t="s">
        <v>691</v>
      </c>
      <c r="BA611" t="s"/>
      <c r="BB611" t="n">
        <v>316488</v>
      </c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688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29.67</v>
      </c>
      <c r="L612" t="s">
        <v>77</v>
      </c>
      <c r="M612" t="s"/>
      <c r="N612" t="s">
        <v>694</v>
      </c>
      <c r="O612" t="s">
        <v>79</v>
      </c>
      <c r="P612" t="s">
        <v>688</v>
      </c>
      <c r="Q612" t="s"/>
      <c r="R612" t="s">
        <v>80</v>
      </c>
      <c r="S612" t="s">
        <v>376</v>
      </c>
      <c r="T612" t="s">
        <v>82</v>
      </c>
      <c r="U612" t="s"/>
      <c r="V612" t="s">
        <v>83</v>
      </c>
      <c r="W612" t="s">
        <v>138</v>
      </c>
      <c r="X612" t="s"/>
      <c r="Y612" t="s">
        <v>85</v>
      </c>
      <c r="Z612">
        <f>HYPERLINK("https://hotelmonitor-cachepage.eclerx.com/savepage/tk_15433828808034253_sr_2058.html","info")</f>
        <v/>
      </c>
      <c r="AA612" t="n">
        <v>-6796955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95</v>
      </c>
      <c r="AL612" t="s"/>
      <c r="AM612" t="s"/>
      <c r="AN612" t="s"/>
      <c r="AO612" t="s"/>
      <c r="AP612" t="n">
        <v>61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6796955</v>
      </c>
      <c r="AZ612" t="s">
        <v>691</v>
      </c>
      <c r="BA612" t="s"/>
      <c r="BB612" t="n">
        <v>316488</v>
      </c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688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32</v>
      </c>
      <c r="L613" t="s">
        <v>77</v>
      </c>
      <c r="M613" t="s"/>
      <c r="N613" t="s">
        <v>692</v>
      </c>
      <c r="O613" t="s">
        <v>79</v>
      </c>
      <c r="P613" t="s">
        <v>688</v>
      </c>
      <c r="Q613" t="s"/>
      <c r="R613" t="s">
        <v>80</v>
      </c>
      <c r="S613" t="s">
        <v>491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HYPERLINK("https://hotelmonitor-cachepage.eclerx.com/savepage/tk_15433828808034253_sr_2058.html","info")</f>
        <v/>
      </c>
      <c r="AA613" t="n">
        <v>-6796955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95</v>
      </c>
      <c r="AL613" t="s"/>
      <c r="AM613" t="s"/>
      <c r="AN613" t="s"/>
      <c r="AO613" t="s"/>
      <c r="AP613" t="n">
        <v>61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6796955</v>
      </c>
      <c r="AZ613" t="s">
        <v>691</v>
      </c>
      <c r="BA613" t="s"/>
      <c r="BB613" t="n">
        <v>316488</v>
      </c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688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32</v>
      </c>
      <c r="L614" t="s">
        <v>77</v>
      </c>
      <c r="M614" t="s"/>
      <c r="N614" t="s">
        <v>695</v>
      </c>
      <c r="O614" t="s">
        <v>79</v>
      </c>
      <c r="P614" t="s">
        <v>688</v>
      </c>
      <c r="Q614" t="s"/>
      <c r="R614" t="s">
        <v>80</v>
      </c>
      <c r="S614" t="s">
        <v>491</v>
      </c>
      <c r="T614" t="s">
        <v>82</v>
      </c>
      <c r="U614" t="s"/>
      <c r="V614" t="s">
        <v>83</v>
      </c>
      <c r="W614" t="s">
        <v>138</v>
      </c>
      <c r="X614" t="s"/>
      <c r="Y614" t="s">
        <v>85</v>
      </c>
      <c r="Z614">
        <f>HYPERLINK("https://hotelmonitor-cachepage.eclerx.com/savepage/tk_15433828808034253_sr_2058.html","info")</f>
        <v/>
      </c>
      <c r="AA614" t="n">
        <v>-6796955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95</v>
      </c>
      <c r="AL614" t="s"/>
      <c r="AM614" t="s"/>
      <c r="AN614" t="s"/>
      <c r="AO614" t="s"/>
      <c r="AP614" t="n">
        <v>61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6796955</v>
      </c>
      <c r="AZ614" t="s">
        <v>691</v>
      </c>
      <c r="BA614" t="s"/>
      <c r="BB614" t="n">
        <v>316488</v>
      </c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688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33.67</v>
      </c>
      <c r="L615" t="s">
        <v>77</v>
      </c>
      <c r="M615" t="s"/>
      <c r="N615" t="s">
        <v>693</v>
      </c>
      <c r="O615" t="s">
        <v>79</v>
      </c>
      <c r="P615" t="s">
        <v>688</v>
      </c>
      <c r="Q615" t="s"/>
      <c r="R615" t="s">
        <v>80</v>
      </c>
      <c r="S615" t="s">
        <v>403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HYPERLINK("https://hotelmonitor-cachepage.eclerx.com/savepage/tk_15433828808034253_sr_2058.html","info")</f>
        <v/>
      </c>
      <c r="AA615" t="n">
        <v>-6796955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95</v>
      </c>
      <c r="AL615" t="s"/>
      <c r="AM615" t="s"/>
      <c r="AN615" t="s"/>
      <c r="AO615" t="s"/>
      <c r="AP615" t="n">
        <v>61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6796955</v>
      </c>
      <c r="AZ615" t="s">
        <v>691</v>
      </c>
      <c r="BA615" t="s"/>
      <c r="BB615" t="n">
        <v>316488</v>
      </c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688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34.67</v>
      </c>
      <c r="L616" t="s">
        <v>77</v>
      </c>
      <c r="M616" t="s"/>
      <c r="N616" t="s">
        <v>694</v>
      </c>
      <c r="O616" t="s">
        <v>79</v>
      </c>
      <c r="P616" t="s">
        <v>688</v>
      </c>
      <c r="Q616" t="s"/>
      <c r="R616" t="s">
        <v>80</v>
      </c>
      <c r="S616" t="s">
        <v>103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HYPERLINK("https://hotelmonitor-cachepage.eclerx.com/savepage/tk_15433828808034253_sr_2058.html","info")</f>
        <v/>
      </c>
      <c r="AA616" t="n">
        <v>-6796955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95</v>
      </c>
      <c r="AL616" t="s"/>
      <c r="AM616" t="s"/>
      <c r="AN616" t="s"/>
      <c r="AO616" t="s"/>
      <c r="AP616" t="n">
        <v>61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6796955</v>
      </c>
      <c r="AZ616" t="s">
        <v>691</v>
      </c>
      <c r="BA616" t="s"/>
      <c r="BB616" t="n">
        <v>316488</v>
      </c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688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37.33</v>
      </c>
      <c r="L617" t="s">
        <v>77</v>
      </c>
      <c r="M617" t="s"/>
      <c r="N617" t="s">
        <v>695</v>
      </c>
      <c r="O617" t="s">
        <v>79</v>
      </c>
      <c r="P617" t="s">
        <v>688</v>
      </c>
      <c r="Q617" t="s"/>
      <c r="R617" t="s">
        <v>80</v>
      </c>
      <c r="S617" t="s">
        <v>149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HYPERLINK("https://hotelmonitor-cachepage.eclerx.com/savepage/tk_15433828808034253_sr_2058.html","info")</f>
        <v/>
      </c>
      <c r="AA617" t="n">
        <v>-6796955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95</v>
      </c>
      <c r="AL617" t="s"/>
      <c r="AM617" t="s"/>
      <c r="AN617" t="s"/>
      <c r="AO617" t="s"/>
      <c r="AP617" t="n">
        <v>61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6796955</v>
      </c>
      <c r="AZ617" t="s">
        <v>691</v>
      </c>
      <c r="BA617" t="s"/>
      <c r="BB617" t="n">
        <v>316488</v>
      </c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688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42.67</v>
      </c>
      <c r="L618" t="s">
        <v>77</v>
      </c>
      <c r="M618" t="s"/>
      <c r="N618" t="s">
        <v>696</v>
      </c>
      <c r="O618" t="s">
        <v>79</v>
      </c>
      <c r="P618" t="s">
        <v>688</v>
      </c>
      <c r="Q618" t="s"/>
      <c r="R618" t="s">
        <v>80</v>
      </c>
      <c r="S618" t="s">
        <v>119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HYPERLINK("https://hotelmonitor-cachepage.eclerx.com/savepage/tk_15433828808034253_sr_2058.html","info")</f>
        <v/>
      </c>
      <c r="AA618" t="n">
        <v>-6796955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95</v>
      </c>
      <c r="AL618" t="s"/>
      <c r="AM618" t="s"/>
      <c r="AN618" t="s"/>
      <c r="AO618" t="s"/>
      <c r="AP618" t="n">
        <v>61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6796955</v>
      </c>
      <c r="AZ618" t="s">
        <v>691</v>
      </c>
      <c r="BA618" t="s"/>
      <c r="BB618" t="n">
        <v>316488</v>
      </c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688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48</v>
      </c>
      <c r="L619" t="s">
        <v>77</v>
      </c>
      <c r="M619" t="s"/>
      <c r="N619" t="s">
        <v>697</v>
      </c>
      <c r="O619" t="s">
        <v>79</v>
      </c>
      <c r="P619" t="s">
        <v>688</v>
      </c>
      <c r="Q619" t="s"/>
      <c r="R619" t="s">
        <v>80</v>
      </c>
      <c r="S619" t="s">
        <v>408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HYPERLINK("https://hotelmonitor-cachepage.eclerx.com/savepage/tk_15433828808034253_sr_2058.html","info")</f>
        <v/>
      </c>
      <c r="AA619" t="n">
        <v>-6796955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95</v>
      </c>
      <c r="AL619" t="s"/>
      <c r="AM619" t="s"/>
      <c r="AN619" t="s"/>
      <c r="AO619" t="s"/>
      <c r="AP619" t="n">
        <v>61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6796955</v>
      </c>
      <c r="AZ619" t="s">
        <v>691</v>
      </c>
      <c r="BA619" t="s"/>
      <c r="BB619" t="n">
        <v>316488</v>
      </c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698</v>
      </c>
      <c r="F620" t="n">
        <v>2027314</v>
      </c>
      <c r="G620" t="s">
        <v>74</v>
      </c>
      <c r="H620" t="s">
        <v>75</v>
      </c>
      <c r="I620" t="s"/>
      <c r="J620" t="s">
        <v>76</v>
      </c>
      <c r="K620" t="n">
        <v>98.67</v>
      </c>
      <c r="L620" t="s">
        <v>77</v>
      </c>
      <c r="M620" t="s"/>
      <c r="N620" t="s">
        <v>487</v>
      </c>
      <c r="O620" t="s">
        <v>79</v>
      </c>
      <c r="P620" t="s">
        <v>699</v>
      </c>
      <c r="Q620" t="s"/>
      <c r="R620" t="s">
        <v>183</v>
      </c>
      <c r="S620" t="s">
        <v>700</v>
      </c>
      <c r="T620" t="s">
        <v>82</v>
      </c>
      <c r="U620" t="s"/>
      <c r="V620" t="s">
        <v>83</v>
      </c>
      <c r="W620" t="s">
        <v>138</v>
      </c>
      <c r="X620" t="s"/>
      <c r="Y620" t="s">
        <v>85</v>
      </c>
      <c r="Z620">
        <f>HYPERLINK("https://hotelmonitor-cachepage.eclerx.com/savepage/tk_15433828121469522_sr_2058.html","info")</f>
        <v/>
      </c>
      <c r="AA620" t="n">
        <v>6729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95</v>
      </c>
      <c r="AL620" t="s"/>
      <c r="AM620" t="s"/>
      <c r="AN620" t="s"/>
      <c r="AO620" t="s"/>
      <c r="AP620" t="n">
        <v>48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2329678</v>
      </c>
      <c r="AZ620" t="s">
        <v>701</v>
      </c>
      <c r="BA620" t="s"/>
      <c r="BB620" t="n">
        <v>112059</v>
      </c>
      <c r="BC620" t="n">
        <v>23.334</v>
      </c>
      <c r="BD620" t="n">
        <v>42.6864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698</v>
      </c>
      <c r="F621" t="n">
        <v>2027314</v>
      </c>
      <c r="G621" t="s">
        <v>74</v>
      </c>
      <c r="H621" t="s">
        <v>75</v>
      </c>
      <c r="I621" t="s"/>
      <c r="J621" t="s">
        <v>76</v>
      </c>
      <c r="K621" t="n">
        <v>98.67</v>
      </c>
      <c r="L621" t="s">
        <v>77</v>
      </c>
      <c r="M621" t="s"/>
      <c r="N621" t="s">
        <v>97</v>
      </c>
      <c r="O621" t="s">
        <v>79</v>
      </c>
      <c r="P621" t="s">
        <v>699</v>
      </c>
      <c r="Q621" t="s"/>
      <c r="R621" t="s">
        <v>183</v>
      </c>
      <c r="S621" t="s">
        <v>700</v>
      </c>
      <c r="T621" t="s">
        <v>82</v>
      </c>
      <c r="U621" t="s"/>
      <c r="V621" t="s">
        <v>83</v>
      </c>
      <c r="W621" t="s">
        <v>138</v>
      </c>
      <c r="X621" t="s"/>
      <c r="Y621" t="s">
        <v>85</v>
      </c>
      <c r="Z621">
        <f>HYPERLINK("https://hotelmonitor-cachepage.eclerx.com/savepage/tk_15433828121469522_sr_2058.html","info")</f>
        <v/>
      </c>
      <c r="AA621" t="n">
        <v>6729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95</v>
      </c>
      <c r="AL621" t="s"/>
      <c r="AM621" t="s"/>
      <c r="AN621" t="s"/>
      <c r="AO621" t="s"/>
      <c r="AP621" t="n">
        <v>48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2329678</v>
      </c>
      <c r="AZ621" t="s">
        <v>701</v>
      </c>
      <c r="BA621" t="s"/>
      <c r="BB621" t="n">
        <v>112059</v>
      </c>
      <c r="BC621" t="n">
        <v>23.334</v>
      </c>
      <c r="BD621" t="n">
        <v>42.6864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698</v>
      </c>
      <c r="F622" t="n">
        <v>2027314</v>
      </c>
      <c r="G622" t="s">
        <v>74</v>
      </c>
      <c r="H622" t="s">
        <v>75</v>
      </c>
      <c r="I622" t="s"/>
      <c r="J622" t="s">
        <v>76</v>
      </c>
      <c r="K622" t="n">
        <v>109.67</v>
      </c>
      <c r="L622" t="s">
        <v>77</v>
      </c>
      <c r="M622" t="s"/>
      <c r="N622" t="s">
        <v>487</v>
      </c>
      <c r="O622" t="s">
        <v>79</v>
      </c>
      <c r="P622" t="s">
        <v>699</v>
      </c>
      <c r="Q622" t="s"/>
      <c r="R622" t="s">
        <v>183</v>
      </c>
      <c r="S622" t="s">
        <v>702</v>
      </c>
      <c r="T622" t="s">
        <v>82</v>
      </c>
      <c r="U622" t="s"/>
      <c r="V622" t="s">
        <v>83</v>
      </c>
      <c r="W622" t="s">
        <v>138</v>
      </c>
      <c r="X622" t="s"/>
      <c r="Y622" t="s">
        <v>85</v>
      </c>
      <c r="Z622">
        <f>HYPERLINK("https://hotelmonitor-cachepage.eclerx.com/savepage/tk_15433828121469522_sr_2058.html","info")</f>
        <v/>
      </c>
      <c r="AA622" t="n">
        <v>6729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95</v>
      </c>
      <c r="AL622" t="s"/>
      <c r="AM622" t="s"/>
      <c r="AN622" t="s"/>
      <c r="AO622" t="s"/>
      <c r="AP622" t="n">
        <v>48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2329678</v>
      </c>
      <c r="AZ622" t="s">
        <v>701</v>
      </c>
      <c r="BA622" t="s"/>
      <c r="BB622" t="n">
        <v>112059</v>
      </c>
      <c r="BC622" t="n">
        <v>23.334</v>
      </c>
      <c r="BD622" t="n">
        <v>42.6864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698</v>
      </c>
      <c r="F623" t="n">
        <v>2027314</v>
      </c>
      <c r="G623" t="s">
        <v>74</v>
      </c>
      <c r="H623" t="s">
        <v>75</v>
      </c>
      <c r="I623" t="s"/>
      <c r="J623" t="s">
        <v>76</v>
      </c>
      <c r="K623" t="n">
        <v>109.67</v>
      </c>
      <c r="L623" t="s">
        <v>77</v>
      </c>
      <c r="M623" t="s"/>
      <c r="N623" t="s">
        <v>97</v>
      </c>
      <c r="O623" t="s">
        <v>79</v>
      </c>
      <c r="P623" t="s">
        <v>699</v>
      </c>
      <c r="Q623" t="s"/>
      <c r="R623" t="s">
        <v>183</v>
      </c>
      <c r="S623" t="s">
        <v>702</v>
      </c>
      <c r="T623" t="s">
        <v>82</v>
      </c>
      <c r="U623" t="s"/>
      <c r="V623" t="s">
        <v>83</v>
      </c>
      <c r="W623" t="s">
        <v>138</v>
      </c>
      <c r="X623" t="s"/>
      <c r="Y623" t="s">
        <v>85</v>
      </c>
      <c r="Z623">
        <f>HYPERLINK("https://hotelmonitor-cachepage.eclerx.com/savepage/tk_15433828121469522_sr_2058.html","info")</f>
        <v/>
      </c>
      <c r="AA623" t="n">
        <v>6729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95</v>
      </c>
      <c r="AL623" t="s"/>
      <c r="AM623" t="s"/>
      <c r="AN623" t="s"/>
      <c r="AO623" t="s"/>
      <c r="AP623" t="n">
        <v>48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2329678</v>
      </c>
      <c r="AZ623" t="s">
        <v>701</v>
      </c>
      <c r="BA623" t="s"/>
      <c r="BB623" t="n">
        <v>112059</v>
      </c>
      <c r="BC623" t="n">
        <v>23.334</v>
      </c>
      <c r="BD623" t="n">
        <v>42.6864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698</v>
      </c>
      <c r="F624" t="n">
        <v>2027314</v>
      </c>
      <c r="G624" t="s">
        <v>74</v>
      </c>
      <c r="H624" t="s">
        <v>75</v>
      </c>
      <c r="I624" t="s"/>
      <c r="J624" t="s">
        <v>76</v>
      </c>
      <c r="K624" t="n">
        <v>109.67</v>
      </c>
      <c r="L624" t="s">
        <v>77</v>
      </c>
      <c r="M624" t="s"/>
      <c r="N624" t="s">
        <v>487</v>
      </c>
      <c r="O624" t="s">
        <v>79</v>
      </c>
      <c r="P624" t="s">
        <v>699</v>
      </c>
      <c r="Q624" t="s"/>
      <c r="R624" t="s">
        <v>183</v>
      </c>
      <c r="S624" t="s">
        <v>702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HYPERLINK("https://hotelmonitor-cachepage.eclerx.com/savepage/tk_15433828121469522_sr_2058.html","info")</f>
        <v/>
      </c>
      <c r="AA624" t="n">
        <v>6729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95</v>
      </c>
      <c r="AL624" t="s"/>
      <c r="AM624" t="s"/>
      <c r="AN624" t="s"/>
      <c r="AO624" t="s"/>
      <c r="AP624" t="n">
        <v>48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2329678</v>
      </c>
      <c r="AZ624" t="s">
        <v>701</v>
      </c>
      <c r="BA624" t="s"/>
      <c r="BB624" t="n">
        <v>112059</v>
      </c>
      <c r="BC624" t="n">
        <v>23.334</v>
      </c>
      <c r="BD624" t="n">
        <v>42.6864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698</v>
      </c>
      <c r="F625" t="n">
        <v>2027314</v>
      </c>
      <c r="G625" t="s">
        <v>74</v>
      </c>
      <c r="H625" t="s">
        <v>75</v>
      </c>
      <c r="I625" t="s"/>
      <c r="J625" t="s">
        <v>76</v>
      </c>
      <c r="K625" t="n">
        <v>109.67</v>
      </c>
      <c r="L625" t="s">
        <v>77</v>
      </c>
      <c r="M625" t="s"/>
      <c r="N625" t="s">
        <v>97</v>
      </c>
      <c r="O625" t="s">
        <v>79</v>
      </c>
      <c r="P625" t="s">
        <v>699</v>
      </c>
      <c r="Q625" t="s"/>
      <c r="R625" t="s">
        <v>183</v>
      </c>
      <c r="S625" t="s">
        <v>702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HYPERLINK("https://hotelmonitor-cachepage.eclerx.com/savepage/tk_15433828121469522_sr_2058.html","info")</f>
        <v/>
      </c>
      <c r="AA625" t="n">
        <v>6729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95</v>
      </c>
      <c r="AL625" t="s"/>
      <c r="AM625" t="s"/>
      <c r="AN625" t="s"/>
      <c r="AO625" t="s"/>
      <c r="AP625" t="n">
        <v>48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2329678</v>
      </c>
      <c r="AZ625" t="s">
        <v>701</v>
      </c>
      <c r="BA625" t="s"/>
      <c r="BB625" t="n">
        <v>112059</v>
      </c>
      <c r="BC625" t="n">
        <v>23.334</v>
      </c>
      <c r="BD625" t="n">
        <v>42.6864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698</v>
      </c>
      <c r="F626" t="n">
        <v>2027314</v>
      </c>
      <c r="G626" t="s">
        <v>74</v>
      </c>
      <c r="H626" t="s">
        <v>75</v>
      </c>
      <c r="I626" t="s"/>
      <c r="J626" t="s">
        <v>76</v>
      </c>
      <c r="K626" t="n">
        <v>110.33</v>
      </c>
      <c r="L626" t="s">
        <v>77</v>
      </c>
      <c r="M626" t="s"/>
      <c r="N626" t="s">
        <v>100</v>
      </c>
      <c r="O626" t="s">
        <v>79</v>
      </c>
      <c r="P626" t="s">
        <v>699</v>
      </c>
      <c r="Q626" t="s"/>
      <c r="R626" t="s">
        <v>183</v>
      </c>
      <c r="S626" t="s">
        <v>703</v>
      </c>
      <c r="T626" t="s">
        <v>82</v>
      </c>
      <c r="U626" t="s"/>
      <c r="V626" t="s">
        <v>83</v>
      </c>
      <c r="W626" t="s">
        <v>138</v>
      </c>
      <c r="X626" t="s"/>
      <c r="Y626" t="s">
        <v>85</v>
      </c>
      <c r="Z626">
        <f>HYPERLINK("https://hotelmonitor-cachepage.eclerx.com/savepage/tk_15433828121469522_sr_2058.html","info")</f>
        <v/>
      </c>
      <c r="AA626" t="n">
        <v>6729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95</v>
      </c>
      <c r="AL626" t="s"/>
      <c r="AM626" t="s"/>
      <c r="AN626" t="s"/>
      <c r="AO626" t="s"/>
      <c r="AP626" t="n">
        <v>48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2329678</v>
      </c>
      <c r="AZ626" t="s">
        <v>701</v>
      </c>
      <c r="BA626" t="s"/>
      <c r="BB626" t="n">
        <v>112059</v>
      </c>
      <c r="BC626" t="n">
        <v>23.334</v>
      </c>
      <c r="BD626" t="n">
        <v>42.6864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698</v>
      </c>
      <c r="F627" t="n">
        <v>2027314</v>
      </c>
      <c r="G627" t="s">
        <v>74</v>
      </c>
      <c r="H627" t="s">
        <v>75</v>
      </c>
      <c r="I627" t="s"/>
      <c r="J627" t="s">
        <v>76</v>
      </c>
      <c r="K627" t="n">
        <v>110.33</v>
      </c>
      <c r="L627" t="s">
        <v>77</v>
      </c>
      <c r="M627" t="s"/>
      <c r="N627" t="s">
        <v>704</v>
      </c>
      <c r="O627" t="s">
        <v>79</v>
      </c>
      <c r="P627" t="s">
        <v>699</v>
      </c>
      <c r="Q627" t="s"/>
      <c r="R627" t="s">
        <v>183</v>
      </c>
      <c r="S627" t="s">
        <v>703</v>
      </c>
      <c r="T627" t="s">
        <v>82</v>
      </c>
      <c r="U627" t="s"/>
      <c r="V627" t="s">
        <v>83</v>
      </c>
      <c r="W627" t="s">
        <v>138</v>
      </c>
      <c r="X627" t="s"/>
      <c r="Y627" t="s">
        <v>85</v>
      </c>
      <c r="Z627">
        <f>HYPERLINK("https://hotelmonitor-cachepage.eclerx.com/savepage/tk_15433828121469522_sr_2058.html","info")</f>
        <v/>
      </c>
      <c r="AA627" t="n">
        <v>6729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95</v>
      </c>
      <c r="AL627" t="s"/>
      <c r="AM627" t="s"/>
      <c r="AN627" t="s"/>
      <c r="AO627" t="s"/>
      <c r="AP627" t="n">
        <v>48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2329678</v>
      </c>
      <c r="AZ627" t="s">
        <v>701</v>
      </c>
      <c r="BA627" t="s"/>
      <c r="BB627" t="n">
        <v>112059</v>
      </c>
      <c r="BC627" t="n">
        <v>23.334</v>
      </c>
      <c r="BD627" t="n">
        <v>42.6864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698</v>
      </c>
      <c r="F628" t="n">
        <v>2027314</v>
      </c>
      <c r="G628" t="s">
        <v>74</v>
      </c>
      <c r="H628" t="s">
        <v>75</v>
      </c>
      <c r="I628" t="s"/>
      <c r="J628" t="s">
        <v>76</v>
      </c>
      <c r="K628" t="n">
        <v>120.67</v>
      </c>
      <c r="L628" t="s">
        <v>77</v>
      </c>
      <c r="M628" t="s"/>
      <c r="N628" t="s">
        <v>100</v>
      </c>
      <c r="O628" t="s">
        <v>79</v>
      </c>
      <c r="P628" t="s">
        <v>699</v>
      </c>
      <c r="Q628" t="s"/>
      <c r="R628" t="s">
        <v>183</v>
      </c>
      <c r="S628" t="s">
        <v>705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HYPERLINK("https://hotelmonitor-cachepage.eclerx.com/savepage/tk_15433828121469522_sr_2058.html","info")</f>
        <v/>
      </c>
      <c r="AA628" t="n">
        <v>6729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95</v>
      </c>
      <c r="AL628" t="s"/>
      <c r="AM628" t="s"/>
      <c r="AN628" t="s"/>
      <c r="AO628" t="s"/>
      <c r="AP628" t="n">
        <v>48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2329678</v>
      </c>
      <c r="AZ628" t="s">
        <v>701</v>
      </c>
      <c r="BA628" t="s"/>
      <c r="BB628" t="n">
        <v>112059</v>
      </c>
      <c r="BC628" t="n">
        <v>23.334</v>
      </c>
      <c r="BD628" t="n">
        <v>42.6864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698</v>
      </c>
      <c r="F629" t="n">
        <v>2027314</v>
      </c>
      <c r="G629" t="s">
        <v>74</v>
      </c>
      <c r="H629" t="s">
        <v>75</v>
      </c>
      <c r="I629" t="s"/>
      <c r="J629" t="s">
        <v>76</v>
      </c>
      <c r="K629" t="n">
        <v>120.67</v>
      </c>
      <c r="L629" t="s">
        <v>77</v>
      </c>
      <c r="M629" t="s"/>
      <c r="N629" t="s">
        <v>704</v>
      </c>
      <c r="O629" t="s">
        <v>79</v>
      </c>
      <c r="P629" t="s">
        <v>699</v>
      </c>
      <c r="Q629" t="s"/>
      <c r="R629" t="s">
        <v>183</v>
      </c>
      <c r="S629" t="s">
        <v>705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HYPERLINK("https://hotelmonitor-cachepage.eclerx.com/savepage/tk_15433828121469522_sr_2058.html","info")</f>
        <v/>
      </c>
      <c r="AA629" t="n">
        <v>6729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95</v>
      </c>
      <c r="AL629" t="s"/>
      <c r="AM629" t="s"/>
      <c r="AN629" t="s"/>
      <c r="AO629" t="s"/>
      <c r="AP629" t="n">
        <v>48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2329678</v>
      </c>
      <c r="AZ629" t="s">
        <v>701</v>
      </c>
      <c r="BA629" t="s"/>
      <c r="BB629" t="n">
        <v>112059</v>
      </c>
      <c r="BC629" t="n">
        <v>23.334</v>
      </c>
      <c r="BD629" t="n">
        <v>42.6864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698</v>
      </c>
      <c r="F630" t="n">
        <v>2027314</v>
      </c>
      <c r="G630" t="s">
        <v>74</v>
      </c>
      <c r="H630" t="s">
        <v>75</v>
      </c>
      <c r="I630" t="s"/>
      <c r="J630" t="s">
        <v>76</v>
      </c>
      <c r="K630" t="n">
        <v>122</v>
      </c>
      <c r="L630" t="s">
        <v>77</v>
      </c>
      <c r="M630" t="s"/>
      <c r="N630" t="s">
        <v>141</v>
      </c>
      <c r="O630" t="s">
        <v>79</v>
      </c>
      <c r="P630" t="s">
        <v>699</v>
      </c>
      <c r="Q630" t="s"/>
      <c r="R630" t="s">
        <v>183</v>
      </c>
      <c r="S630" t="s">
        <v>706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HYPERLINK("https://hotelmonitor-cachepage.eclerx.com/savepage/tk_15433828121469522_sr_2058.html","info")</f>
        <v/>
      </c>
      <c r="AA630" t="n">
        <v>6729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95</v>
      </c>
      <c r="AL630" t="s"/>
      <c r="AM630" t="s"/>
      <c r="AN630" t="s"/>
      <c r="AO630" t="s"/>
      <c r="AP630" t="n">
        <v>48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2329678</v>
      </c>
      <c r="AZ630" t="s">
        <v>701</v>
      </c>
      <c r="BA630" t="s"/>
      <c r="BB630" t="n">
        <v>112059</v>
      </c>
      <c r="BC630" t="n">
        <v>23.334</v>
      </c>
      <c r="BD630" t="n">
        <v>42.6864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698</v>
      </c>
      <c r="F631" t="n">
        <v>2027314</v>
      </c>
      <c r="G631" t="s">
        <v>74</v>
      </c>
      <c r="H631" t="s">
        <v>75</v>
      </c>
      <c r="I631" t="s"/>
      <c r="J631" t="s">
        <v>76</v>
      </c>
      <c r="K631" t="n">
        <v>122</v>
      </c>
      <c r="L631" t="s">
        <v>77</v>
      </c>
      <c r="M631" t="s"/>
      <c r="N631" t="s">
        <v>707</v>
      </c>
      <c r="O631" t="s">
        <v>79</v>
      </c>
      <c r="P631" t="s">
        <v>699</v>
      </c>
      <c r="Q631" t="s"/>
      <c r="R631" t="s">
        <v>183</v>
      </c>
      <c r="S631" t="s">
        <v>706</v>
      </c>
      <c r="T631" t="s">
        <v>82</v>
      </c>
      <c r="U631" t="s"/>
      <c r="V631" t="s">
        <v>83</v>
      </c>
      <c r="W631" t="s">
        <v>138</v>
      </c>
      <c r="X631" t="s"/>
      <c r="Y631" t="s">
        <v>85</v>
      </c>
      <c r="Z631">
        <f>HYPERLINK("https://hotelmonitor-cachepage.eclerx.com/savepage/tk_15433828121469522_sr_2058.html","info")</f>
        <v/>
      </c>
      <c r="AA631" t="n">
        <v>6729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95</v>
      </c>
      <c r="AL631" t="s"/>
      <c r="AM631" t="s"/>
      <c r="AN631" t="s"/>
      <c r="AO631" t="s"/>
      <c r="AP631" t="n">
        <v>48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2329678</v>
      </c>
      <c r="AZ631" t="s">
        <v>701</v>
      </c>
      <c r="BA631" t="s"/>
      <c r="BB631" t="n">
        <v>112059</v>
      </c>
      <c r="BC631" t="n">
        <v>23.334</v>
      </c>
      <c r="BD631" t="n">
        <v>42.6864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698</v>
      </c>
      <c r="F632" t="n">
        <v>2027314</v>
      </c>
      <c r="G632" t="s">
        <v>74</v>
      </c>
      <c r="H632" t="s">
        <v>75</v>
      </c>
      <c r="I632" t="s"/>
      <c r="J632" t="s">
        <v>76</v>
      </c>
      <c r="K632" t="n">
        <v>122.67</v>
      </c>
      <c r="L632" t="s">
        <v>77</v>
      </c>
      <c r="M632" t="s"/>
      <c r="N632" t="s">
        <v>100</v>
      </c>
      <c r="O632" t="s">
        <v>79</v>
      </c>
      <c r="P632" t="s">
        <v>699</v>
      </c>
      <c r="Q632" t="s"/>
      <c r="R632" t="s">
        <v>183</v>
      </c>
      <c r="S632" t="s">
        <v>260</v>
      </c>
      <c r="T632" t="s">
        <v>82</v>
      </c>
      <c r="U632" t="s"/>
      <c r="V632" t="s">
        <v>83</v>
      </c>
      <c r="W632" t="s">
        <v>138</v>
      </c>
      <c r="X632" t="s"/>
      <c r="Y632" t="s">
        <v>85</v>
      </c>
      <c r="Z632">
        <f>HYPERLINK("https://hotelmonitor-cachepage.eclerx.com/savepage/tk_15433828121469522_sr_2058.html","info")</f>
        <v/>
      </c>
      <c r="AA632" t="n">
        <v>6729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95</v>
      </c>
      <c r="AL632" t="s"/>
      <c r="AM632" t="s"/>
      <c r="AN632" t="s"/>
      <c r="AO632" t="s"/>
      <c r="AP632" t="n">
        <v>48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2329678</v>
      </c>
      <c r="AZ632" t="s">
        <v>701</v>
      </c>
      <c r="BA632" t="s"/>
      <c r="BB632" t="n">
        <v>112059</v>
      </c>
      <c r="BC632" t="n">
        <v>23.334</v>
      </c>
      <c r="BD632" t="n">
        <v>42.6864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698</v>
      </c>
      <c r="F633" t="n">
        <v>2027314</v>
      </c>
      <c r="G633" t="s">
        <v>74</v>
      </c>
      <c r="H633" t="s">
        <v>75</v>
      </c>
      <c r="I633" t="s"/>
      <c r="J633" t="s">
        <v>76</v>
      </c>
      <c r="K633" t="n">
        <v>122.67</v>
      </c>
      <c r="L633" t="s">
        <v>77</v>
      </c>
      <c r="M633" t="s"/>
      <c r="N633" t="s">
        <v>704</v>
      </c>
      <c r="O633" t="s">
        <v>79</v>
      </c>
      <c r="P633" t="s">
        <v>699</v>
      </c>
      <c r="Q633" t="s"/>
      <c r="R633" t="s">
        <v>183</v>
      </c>
      <c r="S633" t="s">
        <v>260</v>
      </c>
      <c r="T633" t="s">
        <v>82</v>
      </c>
      <c r="U633" t="s"/>
      <c r="V633" t="s">
        <v>83</v>
      </c>
      <c r="W633" t="s">
        <v>138</v>
      </c>
      <c r="X633" t="s"/>
      <c r="Y633" t="s">
        <v>85</v>
      </c>
      <c r="Z633">
        <f>HYPERLINK("https://hotelmonitor-cachepage.eclerx.com/savepage/tk_15433828121469522_sr_2058.html","info")</f>
        <v/>
      </c>
      <c r="AA633" t="n">
        <v>6729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95</v>
      </c>
      <c r="AL633" t="s"/>
      <c r="AM633" t="s"/>
      <c r="AN633" t="s"/>
      <c r="AO633" t="s"/>
      <c r="AP633" t="n">
        <v>48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2329678</v>
      </c>
      <c r="AZ633" t="s">
        <v>701</v>
      </c>
      <c r="BA633" t="s"/>
      <c r="BB633" t="n">
        <v>112059</v>
      </c>
      <c r="BC633" t="n">
        <v>23.334</v>
      </c>
      <c r="BD633" t="n">
        <v>42.6864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698</v>
      </c>
      <c r="F634" t="n">
        <v>2027314</v>
      </c>
      <c r="G634" t="s">
        <v>74</v>
      </c>
      <c r="H634" t="s">
        <v>75</v>
      </c>
      <c r="I634" t="s"/>
      <c r="J634" t="s">
        <v>76</v>
      </c>
      <c r="K634" t="n">
        <v>129</v>
      </c>
      <c r="L634" t="s">
        <v>77</v>
      </c>
      <c r="M634" t="s"/>
      <c r="N634" t="s">
        <v>487</v>
      </c>
      <c r="O634" t="s">
        <v>79</v>
      </c>
      <c r="P634" t="s">
        <v>699</v>
      </c>
      <c r="Q634" t="s"/>
      <c r="R634" t="s">
        <v>183</v>
      </c>
      <c r="S634" t="s">
        <v>708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HYPERLINK("https://hotelmonitor-cachepage.eclerx.com/savepage/tk_15433828121469522_sr_2058.html","info")</f>
        <v/>
      </c>
      <c r="AA634" t="n">
        <v>6729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95</v>
      </c>
      <c r="AL634" t="s"/>
      <c r="AM634" t="s"/>
      <c r="AN634" t="s"/>
      <c r="AO634" t="s"/>
      <c r="AP634" t="n">
        <v>48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2329678</v>
      </c>
      <c r="AZ634" t="s">
        <v>701</v>
      </c>
      <c r="BA634" t="s"/>
      <c r="BB634" t="n">
        <v>112059</v>
      </c>
      <c r="BC634" t="n">
        <v>23.334</v>
      </c>
      <c r="BD634" t="n">
        <v>42.6864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698</v>
      </c>
      <c r="F635" t="n">
        <v>2027314</v>
      </c>
      <c r="G635" t="s">
        <v>74</v>
      </c>
      <c r="H635" t="s">
        <v>75</v>
      </c>
      <c r="I635" t="s"/>
      <c r="J635" t="s">
        <v>76</v>
      </c>
      <c r="K635" t="n">
        <v>129</v>
      </c>
      <c r="L635" t="s">
        <v>77</v>
      </c>
      <c r="M635" t="s"/>
      <c r="N635" t="s">
        <v>97</v>
      </c>
      <c r="O635" t="s">
        <v>79</v>
      </c>
      <c r="P635" t="s">
        <v>699</v>
      </c>
      <c r="Q635" t="s"/>
      <c r="R635" t="s">
        <v>183</v>
      </c>
      <c r="S635" t="s">
        <v>708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HYPERLINK("https://hotelmonitor-cachepage.eclerx.com/savepage/tk_15433828121469522_sr_2058.html","info")</f>
        <v/>
      </c>
      <c r="AA635" t="n">
        <v>6729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95</v>
      </c>
      <c r="AL635" t="s"/>
      <c r="AM635" t="s"/>
      <c r="AN635" t="s"/>
      <c r="AO635" t="s"/>
      <c r="AP635" t="n">
        <v>48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2329678</v>
      </c>
      <c r="AZ635" t="s">
        <v>701</v>
      </c>
      <c r="BA635" t="s"/>
      <c r="BB635" t="n">
        <v>112059</v>
      </c>
      <c r="BC635" t="n">
        <v>23.334</v>
      </c>
      <c r="BD635" t="n">
        <v>42.6864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698</v>
      </c>
      <c r="F636" t="n">
        <v>2027314</v>
      </c>
      <c r="G636" t="s">
        <v>74</v>
      </c>
      <c r="H636" t="s">
        <v>75</v>
      </c>
      <c r="I636" t="s"/>
      <c r="J636" t="s">
        <v>76</v>
      </c>
      <c r="K636" t="n">
        <v>131.67</v>
      </c>
      <c r="L636" t="s">
        <v>77</v>
      </c>
      <c r="M636" t="s"/>
      <c r="N636" t="s">
        <v>707</v>
      </c>
      <c r="O636" t="s">
        <v>79</v>
      </c>
      <c r="P636" t="s">
        <v>699</v>
      </c>
      <c r="Q636" t="s"/>
      <c r="R636" t="s">
        <v>183</v>
      </c>
      <c r="S636" t="s">
        <v>709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HYPERLINK("https://hotelmonitor-cachepage.eclerx.com/savepage/tk_15433828121469522_sr_2058.html","info")</f>
        <v/>
      </c>
      <c r="AA636" t="n">
        <v>6729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95</v>
      </c>
      <c r="AL636" t="s"/>
      <c r="AM636" t="s"/>
      <c r="AN636" t="s"/>
      <c r="AO636" t="s"/>
      <c r="AP636" t="n">
        <v>48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2329678</v>
      </c>
      <c r="AZ636" t="s">
        <v>701</v>
      </c>
      <c r="BA636" t="s"/>
      <c r="BB636" t="n">
        <v>112059</v>
      </c>
      <c r="BC636" t="n">
        <v>23.334</v>
      </c>
      <c r="BD636" t="n">
        <v>42.6864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698</v>
      </c>
      <c r="F637" t="n">
        <v>2027314</v>
      </c>
      <c r="G637" t="s">
        <v>74</v>
      </c>
      <c r="H637" t="s">
        <v>75</v>
      </c>
      <c r="I637" t="s"/>
      <c r="J637" t="s">
        <v>76</v>
      </c>
      <c r="K637" t="n">
        <v>135.33</v>
      </c>
      <c r="L637" t="s">
        <v>77</v>
      </c>
      <c r="M637" t="s"/>
      <c r="N637" t="s">
        <v>141</v>
      </c>
      <c r="O637" t="s">
        <v>79</v>
      </c>
      <c r="P637" t="s">
        <v>699</v>
      </c>
      <c r="Q637" t="s"/>
      <c r="R637" t="s">
        <v>183</v>
      </c>
      <c r="S637" t="s">
        <v>710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HYPERLINK("https://hotelmonitor-cachepage.eclerx.com/savepage/tk_15433828121469522_sr_2058.html","info")</f>
        <v/>
      </c>
      <c r="AA637" t="n">
        <v>6729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95</v>
      </c>
      <c r="AL637" t="s"/>
      <c r="AM637" t="s"/>
      <c r="AN637" t="s"/>
      <c r="AO637" t="s"/>
      <c r="AP637" t="n">
        <v>48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2329678</v>
      </c>
      <c r="AZ637" t="s">
        <v>701</v>
      </c>
      <c r="BA637" t="s"/>
      <c r="BB637" t="n">
        <v>112059</v>
      </c>
      <c r="BC637" t="n">
        <v>23.334</v>
      </c>
      <c r="BD637" t="n">
        <v>42.6864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698</v>
      </c>
      <c r="F638" t="n">
        <v>2027314</v>
      </c>
      <c r="G638" t="s">
        <v>74</v>
      </c>
      <c r="H638" t="s">
        <v>75</v>
      </c>
      <c r="I638" t="s"/>
      <c r="J638" t="s">
        <v>76</v>
      </c>
      <c r="K638" t="n">
        <v>135.33</v>
      </c>
      <c r="L638" t="s">
        <v>77</v>
      </c>
      <c r="M638" t="s"/>
      <c r="N638" t="s">
        <v>707</v>
      </c>
      <c r="O638" t="s">
        <v>79</v>
      </c>
      <c r="P638" t="s">
        <v>699</v>
      </c>
      <c r="Q638" t="s"/>
      <c r="R638" t="s">
        <v>183</v>
      </c>
      <c r="S638" t="s">
        <v>710</v>
      </c>
      <c r="T638" t="s">
        <v>82</v>
      </c>
      <c r="U638" t="s"/>
      <c r="V638" t="s">
        <v>83</v>
      </c>
      <c r="W638" t="s">
        <v>138</v>
      </c>
      <c r="X638" t="s"/>
      <c r="Y638" t="s">
        <v>85</v>
      </c>
      <c r="Z638">
        <f>HYPERLINK("https://hotelmonitor-cachepage.eclerx.com/savepage/tk_15433828121469522_sr_2058.html","info")</f>
        <v/>
      </c>
      <c r="AA638" t="n">
        <v>6729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95</v>
      </c>
      <c r="AL638" t="s"/>
      <c r="AM638" t="s"/>
      <c r="AN638" t="s"/>
      <c r="AO638" t="s"/>
      <c r="AP638" t="n">
        <v>48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2329678</v>
      </c>
      <c r="AZ638" t="s">
        <v>701</v>
      </c>
      <c r="BA638" t="s"/>
      <c r="BB638" t="n">
        <v>112059</v>
      </c>
      <c r="BC638" t="n">
        <v>23.334</v>
      </c>
      <c r="BD638" t="n">
        <v>42.6864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698</v>
      </c>
      <c r="F639" t="n">
        <v>2027314</v>
      </c>
      <c r="G639" t="s">
        <v>74</v>
      </c>
      <c r="H639" t="s">
        <v>75</v>
      </c>
      <c r="I639" t="s"/>
      <c r="J639" t="s">
        <v>76</v>
      </c>
      <c r="K639" t="n">
        <v>142</v>
      </c>
      <c r="L639" t="s">
        <v>77</v>
      </c>
      <c r="M639" t="s"/>
      <c r="N639" t="s">
        <v>100</v>
      </c>
      <c r="O639" t="s">
        <v>79</v>
      </c>
      <c r="P639" t="s">
        <v>699</v>
      </c>
      <c r="Q639" t="s"/>
      <c r="R639" t="s">
        <v>183</v>
      </c>
      <c r="S639" t="s">
        <v>711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HYPERLINK("https://hotelmonitor-cachepage.eclerx.com/savepage/tk_15433828121469522_sr_2058.html","info")</f>
        <v/>
      </c>
      <c r="AA639" t="n">
        <v>6729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95</v>
      </c>
      <c r="AL639" t="s"/>
      <c r="AM639" t="s"/>
      <c r="AN639" t="s"/>
      <c r="AO639" t="s"/>
      <c r="AP639" t="n">
        <v>48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2329678</v>
      </c>
      <c r="AZ639" t="s">
        <v>701</v>
      </c>
      <c r="BA639" t="s"/>
      <c r="BB639" t="n">
        <v>112059</v>
      </c>
      <c r="BC639" t="n">
        <v>23.334</v>
      </c>
      <c r="BD639" t="n">
        <v>42.6864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698</v>
      </c>
      <c r="F640" t="n">
        <v>2027314</v>
      </c>
      <c r="G640" t="s">
        <v>74</v>
      </c>
      <c r="H640" t="s">
        <v>75</v>
      </c>
      <c r="I640" t="s"/>
      <c r="J640" t="s">
        <v>76</v>
      </c>
      <c r="K640" t="n">
        <v>142</v>
      </c>
      <c r="L640" t="s">
        <v>77</v>
      </c>
      <c r="M640" t="s"/>
      <c r="N640" t="s">
        <v>704</v>
      </c>
      <c r="O640" t="s">
        <v>79</v>
      </c>
      <c r="P640" t="s">
        <v>699</v>
      </c>
      <c r="Q640" t="s"/>
      <c r="R640" t="s">
        <v>183</v>
      </c>
      <c r="S640" t="s">
        <v>711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HYPERLINK("https://hotelmonitor-cachepage.eclerx.com/savepage/tk_15433828121469522_sr_2058.html","info")</f>
        <v/>
      </c>
      <c r="AA640" t="n">
        <v>6729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95</v>
      </c>
      <c r="AL640" t="s"/>
      <c r="AM640" t="s"/>
      <c r="AN640" t="s"/>
      <c r="AO640" t="s"/>
      <c r="AP640" t="n">
        <v>48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2329678</v>
      </c>
      <c r="AZ640" t="s">
        <v>701</v>
      </c>
      <c r="BA640" t="s"/>
      <c r="BB640" t="n">
        <v>112059</v>
      </c>
      <c r="BC640" t="n">
        <v>23.334</v>
      </c>
      <c r="BD640" t="n">
        <v>42.6864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698</v>
      </c>
      <c r="F641" t="n">
        <v>2027314</v>
      </c>
      <c r="G641" t="s">
        <v>74</v>
      </c>
      <c r="H641" t="s">
        <v>75</v>
      </c>
      <c r="I641" t="s"/>
      <c r="J641" t="s">
        <v>76</v>
      </c>
      <c r="K641" t="n">
        <v>145</v>
      </c>
      <c r="L641" t="s">
        <v>77</v>
      </c>
      <c r="M641" t="s"/>
      <c r="N641" t="s">
        <v>712</v>
      </c>
      <c r="O641" t="s">
        <v>79</v>
      </c>
      <c r="P641" t="s">
        <v>699</v>
      </c>
      <c r="Q641" t="s"/>
      <c r="R641" t="s">
        <v>183</v>
      </c>
      <c r="S641" t="s">
        <v>713</v>
      </c>
      <c r="T641" t="s">
        <v>82</v>
      </c>
      <c r="U641" t="s"/>
      <c r="V641" t="s">
        <v>83</v>
      </c>
      <c r="W641" t="s">
        <v>138</v>
      </c>
      <c r="X641" t="s"/>
      <c r="Y641" t="s">
        <v>85</v>
      </c>
      <c r="Z641">
        <f>HYPERLINK("https://hotelmonitor-cachepage.eclerx.com/savepage/tk_15433828121469522_sr_2058.html","info")</f>
        <v/>
      </c>
      <c r="AA641" t="n">
        <v>6729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95</v>
      </c>
      <c r="AL641" t="s"/>
      <c r="AM641" t="s"/>
      <c r="AN641" t="s"/>
      <c r="AO641" t="s"/>
      <c r="AP641" t="n">
        <v>48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2329678</v>
      </c>
      <c r="AZ641" t="s">
        <v>701</v>
      </c>
      <c r="BA641" t="s"/>
      <c r="BB641" t="n">
        <v>112059</v>
      </c>
      <c r="BC641" t="n">
        <v>23.334</v>
      </c>
      <c r="BD641" t="n">
        <v>42.6864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698</v>
      </c>
      <c r="F642" t="n">
        <v>2027314</v>
      </c>
      <c r="G642" t="s">
        <v>74</v>
      </c>
      <c r="H642" t="s">
        <v>75</v>
      </c>
      <c r="I642" t="s"/>
      <c r="J642" t="s">
        <v>76</v>
      </c>
      <c r="K642" t="n">
        <v>153.67</v>
      </c>
      <c r="L642" t="s">
        <v>77</v>
      </c>
      <c r="M642" t="s"/>
      <c r="N642" t="s">
        <v>712</v>
      </c>
      <c r="O642" t="s">
        <v>79</v>
      </c>
      <c r="P642" t="s">
        <v>699</v>
      </c>
      <c r="Q642" t="s"/>
      <c r="R642" t="s">
        <v>183</v>
      </c>
      <c r="S642" t="s">
        <v>714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HYPERLINK("https://hotelmonitor-cachepage.eclerx.com/savepage/tk_15433828121469522_sr_2058.html","info")</f>
        <v/>
      </c>
      <c r="AA642" t="n">
        <v>6729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95</v>
      </c>
      <c r="AL642" t="s"/>
      <c r="AM642" t="s"/>
      <c r="AN642" t="s"/>
      <c r="AO642" t="s"/>
      <c r="AP642" t="n">
        <v>48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2329678</v>
      </c>
      <c r="AZ642" t="s">
        <v>701</v>
      </c>
      <c r="BA642" t="s"/>
      <c r="BB642" t="n">
        <v>112059</v>
      </c>
      <c r="BC642" t="n">
        <v>23.334</v>
      </c>
      <c r="BD642" t="n">
        <v>42.6864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698</v>
      </c>
      <c r="F643" t="n">
        <v>2027314</v>
      </c>
      <c r="G643" t="s">
        <v>74</v>
      </c>
      <c r="H643" t="s">
        <v>75</v>
      </c>
      <c r="I643" t="s"/>
      <c r="J643" t="s">
        <v>76</v>
      </c>
      <c r="K643" t="n">
        <v>154.67</v>
      </c>
      <c r="L643" t="s">
        <v>77</v>
      </c>
      <c r="M643" t="s"/>
      <c r="N643" t="s">
        <v>707</v>
      </c>
      <c r="O643" t="s">
        <v>79</v>
      </c>
      <c r="P643" t="s">
        <v>699</v>
      </c>
      <c r="Q643" t="s"/>
      <c r="R643" t="s">
        <v>183</v>
      </c>
      <c r="S643" t="s">
        <v>715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HYPERLINK("https://hotelmonitor-cachepage.eclerx.com/savepage/tk_15433828121469522_sr_2058.html","info")</f>
        <v/>
      </c>
      <c r="AA643" t="n">
        <v>6729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95</v>
      </c>
      <c r="AL643" t="s"/>
      <c r="AM643" t="s"/>
      <c r="AN643" t="s"/>
      <c r="AO643" t="s"/>
      <c r="AP643" t="n">
        <v>48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2329678</v>
      </c>
      <c r="AZ643" t="s">
        <v>701</v>
      </c>
      <c r="BA643" t="s"/>
      <c r="BB643" t="n">
        <v>112059</v>
      </c>
      <c r="BC643" t="n">
        <v>23.334</v>
      </c>
      <c r="BD643" t="n">
        <v>42.6864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698</v>
      </c>
      <c r="F644" t="n">
        <v>2027314</v>
      </c>
      <c r="G644" t="s">
        <v>74</v>
      </c>
      <c r="H644" t="s">
        <v>75</v>
      </c>
      <c r="I644" t="s"/>
      <c r="J644" t="s">
        <v>76</v>
      </c>
      <c r="K644" t="n">
        <v>161.33</v>
      </c>
      <c r="L644" t="s">
        <v>77</v>
      </c>
      <c r="M644" t="s"/>
      <c r="N644" t="s">
        <v>712</v>
      </c>
      <c r="O644" t="s">
        <v>79</v>
      </c>
      <c r="P644" t="s">
        <v>699</v>
      </c>
      <c r="Q644" t="s"/>
      <c r="R644" t="s">
        <v>183</v>
      </c>
      <c r="S644" t="s">
        <v>716</v>
      </c>
      <c r="T644" t="s">
        <v>82</v>
      </c>
      <c r="U644" t="s"/>
      <c r="V644" t="s">
        <v>83</v>
      </c>
      <c r="W644" t="s">
        <v>138</v>
      </c>
      <c r="X644" t="s"/>
      <c r="Y644" t="s">
        <v>85</v>
      </c>
      <c r="Z644">
        <f>HYPERLINK("https://hotelmonitor-cachepage.eclerx.com/savepage/tk_15433828121469522_sr_2058.html","info")</f>
        <v/>
      </c>
      <c r="AA644" t="n">
        <v>6729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95</v>
      </c>
      <c r="AL644" t="s"/>
      <c r="AM644" t="s"/>
      <c r="AN644" t="s"/>
      <c r="AO644" t="s"/>
      <c r="AP644" t="n">
        <v>48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2329678</v>
      </c>
      <c r="AZ644" t="s">
        <v>701</v>
      </c>
      <c r="BA644" t="s"/>
      <c r="BB644" t="n">
        <v>112059</v>
      </c>
      <c r="BC644" t="n">
        <v>23.334</v>
      </c>
      <c r="BD644" t="n">
        <v>42.6864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698</v>
      </c>
      <c r="F645" t="n">
        <v>2027314</v>
      </c>
      <c r="G645" t="s">
        <v>74</v>
      </c>
      <c r="H645" t="s">
        <v>75</v>
      </c>
      <c r="I645" t="s"/>
      <c r="J645" t="s">
        <v>76</v>
      </c>
      <c r="K645" t="n">
        <v>171</v>
      </c>
      <c r="L645" t="s">
        <v>77</v>
      </c>
      <c r="M645" t="s"/>
      <c r="N645" t="s">
        <v>141</v>
      </c>
      <c r="O645" t="s">
        <v>79</v>
      </c>
      <c r="P645" t="s">
        <v>699</v>
      </c>
      <c r="Q645" t="s"/>
      <c r="R645" t="s">
        <v>183</v>
      </c>
      <c r="S645" t="s">
        <v>717</v>
      </c>
      <c r="T645" t="s">
        <v>82</v>
      </c>
      <c r="U645" t="s"/>
      <c r="V645" t="s">
        <v>83</v>
      </c>
      <c r="W645" t="s">
        <v>138</v>
      </c>
      <c r="X645" t="s"/>
      <c r="Y645" t="s">
        <v>85</v>
      </c>
      <c r="Z645">
        <f>HYPERLINK("https://hotelmonitor-cachepage.eclerx.com/savepage/tk_15433828121469522_sr_2058.html","info")</f>
        <v/>
      </c>
      <c r="AA645" t="n">
        <v>6729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95</v>
      </c>
      <c r="AL645" t="s"/>
      <c r="AM645" t="s"/>
      <c r="AN645" t="s"/>
      <c r="AO645" t="s"/>
      <c r="AP645" t="n">
        <v>48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2329678</v>
      </c>
      <c r="AZ645" t="s">
        <v>701</v>
      </c>
      <c r="BA645" t="s"/>
      <c r="BB645" t="n">
        <v>112059</v>
      </c>
      <c r="BC645" t="n">
        <v>23.334</v>
      </c>
      <c r="BD645" t="n">
        <v>42.6864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698</v>
      </c>
      <c r="F646" t="n">
        <v>2027314</v>
      </c>
      <c r="G646" t="s">
        <v>74</v>
      </c>
      <c r="H646" t="s">
        <v>75</v>
      </c>
      <c r="I646" t="s"/>
      <c r="J646" t="s">
        <v>76</v>
      </c>
      <c r="K646" t="n">
        <v>180.67</v>
      </c>
      <c r="L646" t="s">
        <v>77</v>
      </c>
      <c r="M646" t="s"/>
      <c r="N646" t="s">
        <v>712</v>
      </c>
      <c r="O646" t="s">
        <v>79</v>
      </c>
      <c r="P646" t="s">
        <v>699</v>
      </c>
      <c r="Q646" t="s"/>
      <c r="R646" t="s">
        <v>183</v>
      </c>
      <c r="S646" t="s">
        <v>718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HYPERLINK("https://hotelmonitor-cachepage.eclerx.com/savepage/tk_15433828121469522_sr_2058.html","info")</f>
        <v/>
      </c>
      <c r="AA646" t="n">
        <v>6729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95</v>
      </c>
      <c r="AL646" t="s"/>
      <c r="AM646" t="s"/>
      <c r="AN646" t="s"/>
      <c r="AO646" t="s"/>
      <c r="AP646" t="n">
        <v>48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2329678</v>
      </c>
      <c r="AZ646" t="s">
        <v>701</v>
      </c>
      <c r="BA646" t="s"/>
      <c r="BB646" t="n">
        <v>112059</v>
      </c>
      <c r="BC646" t="n">
        <v>23.334</v>
      </c>
      <c r="BD646" t="n">
        <v>42.6864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698</v>
      </c>
      <c r="F647" t="n">
        <v>2027314</v>
      </c>
      <c r="G647" t="s">
        <v>74</v>
      </c>
      <c r="H647" t="s">
        <v>75</v>
      </c>
      <c r="I647" t="s"/>
      <c r="J647" t="s">
        <v>76</v>
      </c>
      <c r="K647" t="n">
        <v>328.67</v>
      </c>
      <c r="L647" t="s">
        <v>77</v>
      </c>
      <c r="M647" t="s"/>
      <c r="N647" t="s">
        <v>129</v>
      </c>
      <c r="O647" t="s">
        <v>79</v>
      </c>
      <c r="P647" t="s">
        <v>699</v>
      </c>
      <c r="Q647" t="s"/>
      <c r="R647" t="s">
        <v>183</v>
      </c>
      <c r="S647" t="s">
        <v>719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HYPERLINK("https://hotelmonitor-cachepage.eclerx.com/savepage/tk_15433828121469522_sr_2058.html","info")</f>
        <v/>
      </c>
      <c r="AA647" t="n">
        <v>6729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95</v>
      </c>
      <c r="AL647" t="s"/>
      <c r="AM647" t="s"/>
      <c r="AN647" t="s"/>
      <c r="AO647" t="s"/>
      <c r="AP647" t="n">
        <v>48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2329678</v>
      </c>
      <c r="AZ647" t="s">
        <v>701</v>
      </c>
      <c r="BA647" t="s"/>
      <c r="BB647" t="n">
        <v>112059</v>
      </c>
      <c r="BC647" t="n">
        <v>23.334</v>
      </c>
      <c r="BD647" t="n">
        <v>42.6864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698</v>
      </c>
      <c r="F648" t="n">
        <v>2027314</v>
      </c>
      <c r="G648" t="s">
        <v>74</v>
      </c>
      <c r="H648" t="s">
        <v>75</v>
      </c>
      <c r="I648" t="s"/>
      <c r="J648" t="s">
        <v>76</v>
      </c>
      <c r="K648" t="n">
        <v>367.33</v>
      </c>
      <c r="L648" t="s">
        <v>77</v>
      </c>
      <c r="M648" t="s"/>
      <c r="N648" t="s">
        <v>129</v>
      </c>
      <c r="O648" t="s">
        <v>79</v>
      </c>
      <c r="P648" t="s">
        <v>699</v>
      </c>
      <c r="Q648" t="s"/>
      <c r="R648" t="s">
        <v>183</v>
      </c>
      <c r="S648" t="s">
        <v>720</v>
      </c>
      <c r="T648" t="s">
        <v>82</v>
      </c>
      <c r="U648" t="s"/>
      <c r="V648" t="s">
        <v>83</v>
      </c>
      <c r="W648" t="s">
        <v>138</v>
      </c>
      <c r="X648" t="s"/>
      <c r="Y648" t="s">
        <v>85</v>
      </c>
      <c r="Z648">
        <f>HYPERLINK("https://hotelmonitor-cachepage.eclerx.com/savepage/tk_15433828121469522_sr_2058.html","info")</f>
        <v/>
      </c>
      <c r="AA648" t="n">
        <v>6729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95</v>
      </c>
      <c r="AL648" t="s"/>
      <c r="AM648" t="s"/>
      <c r="AN648" t="s"/>
      <c r="AO648" t="s"/>
      <c r="AP648" t="n">
        <v>48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2329678</v>
      </c>
      <c r="AZ648" t="s">
        <v>701</v>
      </c>
      <c r="BA648" t="s"/>
      <c r="BB648" t="n">
        <v>112059</v>
      </c>
      <c r="BC648" t="n">
        <v>23.334</v>
      </c>
      <c r="BD648" t="n">
        <v>42.6864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698</v>
      </c>
      <c r="F649" t="n">
        <v>2027314</v>
      </c>
      <c r="G649" t="s">
        <v>74</v>
      </c>
      <c r="H649" t="s">
        <v>75</v>
      </c>
      <c r="I649" t="s"/>
      <c r="J649" t="s">
        <v>76</v>
      </c>
      <c r="K649" t="n">
        <v>386.67</v>
      </c>
      <c r="L649" t="s">
        <v>77</v>
      </c>
      <c r="M649" t="s"/>
      <c r="N649" t="s">
        <v>129</v>
      </c>
      <c r="O649" t="s">
        <v>79</v>
      </c>
      <c r="P649" t="s">
        <v>699</v>
      </c>
      <c r="Q649" t="s"/>
      <c r="R649" t="s">
        <v>183</v>
      </c>
      <c r="S649" t="s">
        <v>721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HYPERLINK("https://hotelmonitor-cachepage.eclerx.com/savepage/tk_15433828121469522_sr_2058.html","info")</f>
        <v/>
      </c>
      <c r="AA649" t="n">
        <v>6729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95</v>
      </c>
      <c r="AL649" t="s"/>
      <c r="AM649" t="s"/>
      <c r="AN649" t="s"/>
      <c r="AO649" t="s"/>
      <c r="AP649" t="n">
        <v>48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2329678</v>
      </c>
      <c r="AZ649" t="s">
        <v>701</v>
      </c>
      <c r="BA649" t="s"/>
      <c r="BB649" t="n">
        <v>112059</v>
      </c>
      <c r="BC649" t="n">
        <v>23.334</v>
      </c>
      <c r="BD649" t="n">
        <v>42.6864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722</v>
      </c>
      <c r="F650" t="n">
        <v>2027324</v>
      </c>
      <c r="G650" t="s">
        <v>74</v>
      </c>
      <c r="H650" t="s">
        <v>75</v>
      </c>
      <c r="I650" t="s"/>
      <c r="J650" t="s">
        <v>76</v>
      </c>
      <c r="K650" t="n">
        <v>29.33</v>
      </c>
      <c r="L650" t="s">
        <v>77</v>
      </c>
      <c r="M650" t="s"/>
      <c r="N650" t="s">
        <v>226</v>
      </c>
      <c r="O650" t="s">
        <v>79</v>
      </c>
      <c r="P650" t="s">
        <v>723</v>
      </c>
      <c r="Q650" t="s"/>
      <c r="R650" t="s">
        <v>80</v>
      </c>
      <c r="S650" t="s">
        <v>99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HYPERLINK("https://hotelmonitor-cachepage.eclerx.com/savepage/tk_15433828958429017_sr_2058.html","info")</f>
        <v/>
      </c>
      <c r="AA650" t="n">
        <v>48834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/>
      <c r="AO650" t="s"/>
      <c r="AP650" t="n">
        <v>63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2329826</v>
      </c>
      <c r="AZ650" t="s">
        <v>724</v>
      </c>
      <c r="BA650" t="s"/>
      <c r="BB650" t="n">
        <v>316489</v>
      </c>
      <c r="BC650" t="n">
        <v>23.33</v>
      </c>
      <c r="BD650" t="n">
        <v>42.68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722</v>
      </c>
      <c r="F651" t="n">
        <v>2027324</v>
      </c>
      <c r="G651" t="s">
        <v>74</v>
      </c>
      <c r="H651" t="s">
        <v>75</v>
      </c>
      <c r="I651" t="s"/>
      <c r="J651" t="s">
        <v>76</v>
      </c>
      <c r="K651" t="n">
        <v>30</v>
      </c>
      <c r="L651" t="s">
        <v>77</v>
      </c>
      <c r="M651" t="s"/>
      <c r="N651" t="s">
        <v>78</v>
      </c>
      <c r="O651" t="s">
        <v>79</v>
      </c>
      <c r="P651" t="s">
        <v>723</v>
      </c>
      <c r="Q651" t="s"/>
      <c r="R651" t="s">
        <v>80</v>
      </c>
      <c r="S651" t="s">
        <v>670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HYPERLINK("https://hotelmonitor-cachepage.eclerx.com/savepage/tk_15433828958429017_sr_2058.html","info")</f>
        <v/>
      </c>
      <c r="AA651" t="n">
        <v>48834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/>
      <c r="AO651" t="s"/>
      <c r="AP651" t="n">
        <v>63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2329826</v>
      </c>
      <c r="AZ651" t="s">
        <v>724</v>
      </c>
      <c r="BA651" t="s"/>
      <c r="BB651" t="n">
        <v>316489</v>
      </c>
      <c r="BC651" t="n">
        <v>23.33</v>
      </c>
      <c r="BD651" t="n">
        <v>42.68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722</v>
      </c>
      <c r="F652" t="n">
        <v>2027324</v>
      </c>
      <c r="G652" t="s">
        <v>74</v>
      </c>
      <c r="H652" t="s">
        <v>75</v>
      </c>
      <c r="I652" t="s"/>
      <c r="J652" t="s">
        <v>76</v>
      </c>
      <c r="K652" t="n">
        <v>34</v>
      </c>
      <c r="L652" t="s">
        <v>77</v>
      </c>
      <c r="M652" t="s"/>
      <c r="N652" t="s">
        <v>725</v>
      </c>
      <c r="O652" t="s">
        <v>79</v>
      </c>
      <c r="P652" t="s">
        <v>723</v>
      </c>
      <c r="Q652" t="s"/>
      <c r="R652" t="s">
        <v>80</v>
      </c>
      <c r="S652" t="s">
        <v>426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HYPERLINK("https://hotelmonitor-cachepage.eclerx.com/savepage/tk_15433828958429017_sr_2058.html","info")</f>
        <v/>
      </c>
      <c r="AA652" t="n">
        <v>48834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/>
      <c r="AO652" t="s"/>
      <c r="AP652" t="n">
        <v>63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2329826</v>
      </c>
      <c r="AZ652" t="s">
        <v>724</v>
      </c>
      <c r="BA652" t="s"/>
      <c r="BB652" t="n">
        <v>316489</v>
      </c>
      <c r="BC652" t="n">
        <v>23.33</v>
      </c>
      <c r="BD652" t="n">
        <v>42.68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722</v>
      </c>
      <c r="F653" t="n">
        <v>2027324</v>
      </c>
      <c r="G653" t="s">
        <v>74</v>
      </c>
      <c r="H653" t="s">
        <v>75</v>
      </c>
      <c r="I653" t="s"/>
      <c r="J653" t="s">
        <v>76</v>
      </c>
      <c r="K653" t="n">
        <v>34</v>
      </c>
      <c r="L653" t="s">
        <v>77</v>
      </c>
      <c r="M653" t="s"/>
      <c r="N653" t="s">
        <v>498</v>
      </c>
      <c r="O653" t="s">
        <v>79</v>
      </c>
      <c r="P653" t="s">
        <v>723</v>
      </c>
      <c r="Q653" t="s"/>
      <c r="R653" t="s">
        <v>80</v>
      </c>
      <c r="S653" t="s">
        <v>426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HYPERLINK("https://hotelmonitor-cachepage.eclerx.com/savepage/tk_15433828958429017_sr_2058.html","info")</f>
        <v/>
      </c>
      <c r="AA653" t="n">
        <v>48834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/>
      <c r="AO653" t="s"/>
      <c r="AP653" t="n">
        <v>63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2329826</v>
      </c>
      <c r="AZ653" t="s">
        <v>724</v>
      </c>
      <c r="BA653" t="s"/>
      <c r="BB653" t="n">
        <v>316489</v>
      </c>
      <c r="BC653" t="n">
        <v>23.33</v>
      </c>
      <c r="BD653" t="n">
        <v>42.68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722</v>
      </c>
      <c r="F654" t="n">
        <v>2027324</v>
      </c>
      <c r="G654" t="s">
        <v>74</v>
      </c>
      <c r="H654" t="s">
        <v>75</v>
      </c>
      <c r="I654" t="s"/>
      <c r="J654" t="s">
        <v>76</v>
      </c>
      <c r="K654" t="n">
        <v>34</v>
      </c>
      <c r="L654" t="s">
        <v>77</v>
      </c>
      <c r="M654" t="s"/>
      <c r="N654" t="s">
        <v>673</v>
      </c>
      <c r="O654" t="s">
        <v>79</v>
      </c>
      <c r="P654" t="s">
        <v>723</v>
      </c>
      <c r="Q654" t="s"/>
      <c r="R654" t="s">
        <v>80</v>
      </c>
      <c r="S654" t="s">
        <v>426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HYPERLINK("https://hotelmonitor-cachepage.eclerx.com/savepage/tk_15433828958429017_sr_2058.html","info")</f>
        <v/>
      </c>
      <c r="AA654" t="n">
        <v>48834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/>
      <c r="AO654" t="s"/>
      <c r="AP654" t="n">
        <v>63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2329826</v>
      </c>
      <c r="AZ654" t="s">
        <v>724</v>
      </c>
      <c r="BA654" t="s"/>
      <c r="BB654" t="n">
        <v>316489</v>
      </c>
      <c r="BC654" t="n">
        <v>23.33</v>
      </c>
      <c r="BD654" t="n">
        <v>42.68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722</v>
      </c>
      <c r="F655" t="n">
        <v>2027324</v>
      </c>
      <c r="G655" t="s">
        <v>74</v>
      </c>
      <c r="H655" t="s">
        <v>75</v>
      </c>
      <c r="I655" t="s"/>
      <c r="J655" t="s">
        <v>76</v>
      </c>
      <c r="K655" t="n">
        <v>34.33</v>
      </c>
      <c r="L655" t="s">
        <v>77</v>
      </c>
      <c r="M655" t="s"/>
      <c r="N655" t="s">
        <v>226</v>
      </c>
      <c r="O655" t="s">
        <v>79</v>
      </c>
      <c r="P655" t="s">
        <v>723</v>
      </c>
      <c r="Q655" t="s"/>
      <c r="R655" t="s">
        <v>80</v>
      </c>
      <c r="S655" t="s">
        <v>220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HYPERLINK("https://hotelmonitor-cachepage.eclerx.com/savepage/tk_15433828958429017_sr_2058.html","info")</f>
        <v/>
      </c>
      <c r="AA655" t="n">
        <v>48834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/>
      <c r="AO655" t="s"/>
      <c r="AP655" t="n">
        <v>63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2329826</v>
      </c>
      <c r="AZ655" t="s">
        <v>724</v>
      </c>
      <c r="BA655" t="s"/>
      <c r="BB655" t="n">
        <v>316489</v>
      </c>
      <c r="BC655" t="n">
        <v>23.33</v>
      </c>
      <c r="BD655" t="n">
        <v>42.68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722</v>
      </c>
      <c r="F656" t="n">
        <v>2027324</v>
      </c>
      <c r="G656" t="s">
        <v>74</v>
      </c>
      <c r="H656" t="s">
        <v>75</v>
      </c>
      <c r="I656" t="s"/>
      <c r="J656" t="s">
        <v>76</v>
      </c>
      <c r="K656" t="n">
        <v>35.67</v>
      </c>
      <c r="L656" t="s">
        <v>77</v>
      </c>
      <c r="M656" t="s"/>
      <c r="N656" t="s">
        <v>726</v>
      </c>
      <c r="O656" t="s">
        <v>79</v>
      </c>
      <c r="P656" t="s">
        <v>723</v>
      </c>
      <c r="Q656" t="s"/>
      <c r="R656" t="s">
        <v>80</v>
      </c>
      <c r="S656" t="s">
        <v>406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HYPERLINK("https://hotelmonitor-cachepage.eclerx.com/savepage/tk_15433828958429017_sr_2058.html","info")</f>
        <v/>
      </c>
      <c r="AA656" t="n">
        <v>48834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/>
      <c r="AO656" t="s"/>
      <c r="AP656" t="n">
        <v>63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2329826</v>
      </c>
      <c r="AZ656" t="s">
        <v>724</v>
      </c>
      <c r="BA656" t="s"/>
      <c r="BB656" t="n">
        <v>316489</v>
      </c>
      <c r="BC656" t="n">
        <v>23.33</v>
      </c>
      <c r="BD656" t="n">
        <v>42.68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722</v>
      </c>
      <c r="F657" t="n">
        <v>2027324</v>
      </c>
      <c r="G657" t="s">
        <v>74</v>
      </c>
      <c r="H657" t="s">
        <v>75</v>
      </c>
      <c r="I657" t="s"/>
      <c r="J657" t="s">
        <v>76</v>
      </c>
      <c r="K657" t="n">
        <v>36</v>
      </c>
      <c r="L657" t="s">
        <v>77</v>
      </c>
      <c r="M657" t="s"/>
      <c r="N657" t="s">
        <v>78</v>
      </c>
      <c r="O657" t="s">
        <v>79</v>
      </c>
      <c r="P657" t="s">
        <v>723</v>
      </c>
      <c r="Q657" t="s"/>
      <c r="R657" t="s">
        <v>80</v>
      </c>
      <c r="S657" t="s">
        <v>330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HYPERLINK("https://hotelmonitor-cachepage.eclerx.com/savepage/tk_15433828958429017_sr_2058.html","info")</f>
        <v/>
      </c>
      <c r="AA657" t="n">
        <v>48834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/>
      <c r="AO657" t="s"/>
      <c r="AP657" t="n">
        <v>63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2329826</v>
      </c>
      <c r="AZ657" t="s">
        <v>724</v>
      </c>
      <c r="BA657" t="s"/>
      <c r="BB657" t="n">
        <v>316489</v>
      </c>
      <c r="BC657" t="n">
        <v>23.33</v>
      </c>
      <c r="BD657" t="n">
        <v>42.68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722</v>
      </c>
      <c r="F658" t="n">
        <v>2027324</v>
      </c>
      <c r="G658" t="s">
        <v>74</v>
      </c>
      <c r="H658" t="s">
        <v>75</v>
      </c>
      <c r="I658" t="s"/>
      <c r="J658" t="s">
        <v>76</v>
      </c>
      <c r="K658" t="n">
        <v>39</v>
      </c>
      <c r="L658" t="s">
        <v>77</v>
      </c>
      <c r="M658" t="s"/>
      <c r="N658" t="s">
        <v>727</v>
      </c>
      <c r="O658" t="s">
        <v>79</v>
      </c>
      <c r="P658" t="s">
        <v>723</v>
      </c>
      <c r="Q658" t="s"/>
      <c r="R658" t="s">
        <v>80</v>
      </c>
      <c r="S658" t="s">
        <v>299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HYPERLINK("https://hotelmonitor-cachepage.eclerx.com/savepage/tk_15433828958429017_sr_2058.html","info")</f>
        <v/>
      </c>
      <c r="AA658" t="n">
        <v>48834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/>
      <c r="AO658" t="s"/>
      <c r="AP658" t="n">
        <v>63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2329826</v>
      </c>
      <c r="AZ658" t="s">
        <v>724</v>
      </c>
      <c r="BA658" t="s"/>
      <c r="BB658" t="n">
        <v>316489</v>
      </c>
      <c r="BC658" t="n">
        <v>23.33</v>
      </c>
      <c r="BD658" t="n">
        <v>42.68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722</v>
      </c>
      <c r="F659" t="n">
        <v>2027324</v>
      </c>
      <c r="G659" t="s">
        <v>74</v>
      </c>
      <c r="H659" t="s">
        <v>75</v>
      </c>
      <c r="I659" t="s"/>
      <c r="J659" t="s">
        <v>76</v>
      </c>
      <c r="K659" t="n">
        <v>40</v>
      </c>
      <c r="L659" t="s">
        <v>77</v>
      </c>
      <c r="M659" t="s"/>
      <c r="N659" t="s">
        <v>728</v>
      </c>
      <c r="O659" t="s">
        <v>79</v>
      </c>
      <c r="P659" t="s">
        <v>723</v>
      </c>
      <c r="Q659" t="s"/>
      <c r="R659" t="s">
        <v>80</v>
      </c>
      <c r="S659" t="s">
        <v>268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HYPERLINK("https://hotelmonitor-cachepage.eclerx.com/savepage/tk_15433828958429017_sr_2058.html","info")</f>
        <v/>
      </c>
      <c r="AA659" t="n">
        <v>48834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/>
      <c r="AO659" t="s"/>
      <c r="AP659" t="n">
        <v>63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2329826</v>
      </c>
      <c r="AZ659" t="s">
        <v>724</v>
      </c>
      <c r="BA659" t="s"/>
      <c r="BB659" t="n">
        <v>316489</v>
      </c>
      <c r="BC659" t="n">
        <v>23.33</v>
      </c>
      <c r="BD659" t="n">
        <v>42.68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722</v>
      </c>
      <c r="F660" t="n">
        <v>2027324</v>
      </c>
      <c r="G660" t="s">
        <v>74</v>
      </c>
      <c r="H660" t="s">
        <v>75</v>
      </c>
      <c r="I660" t="s"/>
      <c r="J660" t="s">
        <v>76</v>
      </c>
      <c r="K660" t="n">
        <v>40</v>
      </c>
      <c r="L660" t="s">
        <v>77</v>
      </c>
      <c r="M660" t="s"/>
      <c r="N660" t="s">
        <v>502</v>
      </c>
      <c r="O660" t="s">
        <v>79</v>
      </c>
      <c r="P660" t="s">
        <v>723</v>
      </c>
      <c r="Q660" t="s"/>
      <c r="R660" t="s">
        <v>80</v>
      </c>
      <c r="S660" t="s">
        <v>268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HYPERLINK("https://hotelmonitor-cachepage.eclerx.com/savepage/tk_15433828958429017_sr_2058.html","info")</f>
        <v/>
      </c>
      <c r="AA660" t="n">
        <v>48834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/>
      <c r="AO660" t="s"/>
      <c r="AP660" t="n">
        <v>63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2329826</v>
      </c>
      <c r="AZ660" t="s">
        <v>724</v>
      </c>
      <c r="BA660" t="s"/>
      <c r="BB660" t="n">
        <v>316489</v>
      </c>
      <c r="BC660" t="n">
        <v>23.33</v>
      </c>
      <c r="BD660" t="n">
        <v>42.68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722</v>
      </c>
      <c r="F661" t="n">
        <v>2027324</v>
      </c>
      <c r="G661" t="s">
        <v>74</v>
      </c>
      <c r="H661" t="s">
        <v>75</v>
      </c>
      <c r="I661" t="s"/>
      <c r="J661" t="s">
        <v>76</v>
      </c>
      <c r="K661" t="n">
        <v>40</v>
      </c>
      <c r="L661" t="s">
        <v>77</v>
      </c>
      <c r="M661" t="s"/>
      <c r="N661" t="s">
        <v>725</v>
      </c>
      <c r="O661" t="s">
        <v>79</v>
      </c>
      <c r="P661" t="s">
        <v>723</v>
      </c>
      <c r="Q661" t="s"/>
      <c r="R661" t="s">
        <v>80</v>
      </c>
      <c r="S661" t="s">
        <v>268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HYPERLINK("https://hotelmonitor-cachepage.eclerx.com/savepage/tk_15433828958429017_sr_2058.html","info")</f>
        <v/>
      </c>
      <c r="AA661" t="n">
        <v>48834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/>
      <c r="AO661" t="s"/>
      <c r="AP661" t="n">
        <v>63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2329826</v>
      </c>
      <c r="AZ661" t="s">
        <v>724</v>
      </c>
      <c r="BA661" t="s"/>
      <c r="BB661" t="n">
        <v>316489</v>
      </c>
      <c r="BC661" t="n">
        <v>23.33</v>
      </c>
      <c r="BD661" t="n">
        <v>42.68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722</v>
      </c>
      <c r="F662" t="n">
        <v>2027324</v>
      </c>
      <c r="G662" t="s">
        <v>74</v>
      </c>
      <c r="H662" t="s">
        <v>75</v>
      </c>
      <c r="I662" t="s"/>
      <c r="J662" t="s">
        <v>76</v>
      </c>
      <c r="K662" t="n">
        <v>41.67</v>
      </c>
      <c r="L662" t="s">
        <v>77</v>
      </c>
      <c r="M662" t="s"/>
      <c r="N662" t="s">
        <v>726</v>
      </c>
      <c r="O662" t="s">
        <v>79</v>
      </c>
      <c r="P662" t="s">
        <v>723</v>
      </c>
      <c r="Q662" t="s"/>
      <c r="R662" t="s">
        <v>80</v>
      </c>
      <c r="S662" t="s">
        <v>494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HYPERLINK("https://hotelmonitor-cachepage.eclerx.com/savepage/tk_15433828958429017_sr_2058.html","info")</f>
        <v/>
      </c>
      <c r="AA662" t="n">
        <v>48834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/>
      <c r="AO662" t="s"/>
      <c r="AP662" t="n">
        <v>63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2329826</v>
      </c>
      <c r="AZ662" t="s">
        <v>724</v>
      </c>
      <c r="BA662" t="s"/>
      <c r="BB662" t="n">
        <v>316489</v>
      </c>
      <c r="BC662" t="n">
        <v>23.33</v>
      </c>
      <c r="BD662" t="n">
        <v>42.68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722</v>
      </c>
      <c r="F663" t="n">
        <v>2027324</v>
      </c>
      <c r="G663" t="s">
        <v>74</v>
      </c>
      <c r="H663" t="s">
        <v>75</v>
      </c>
      <c r="I663" t="s"/>
      <c r="J663" t="s">
        <v>76</v>
      </c>
      <c r="K663" t="n">
        <v>46</v>
      </c>
      <c r="L663" t="s">
        <v>77</v>
      </c>
      <c r="M663" t="s"/>
      <c r="N663" t="s">
        <v>727</v>
      </c>
      <c r="O663" t="s">
        <v>79</v>
      </c>
      <c r="P663" t="s">
        <v>723</v>
      </c>
      <c r="Q663" t="s"/>
      <c r="R663" t="s">
        <v>80</v>
      </c>
      <c r="S663" t="s">
        <v>609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HYPERLINK("https://hotelmonitor-cachepage.eclerx.com/savepage/tk_15433828958429017_sr_2058.html","info")</f>
        <v/>
      </c>
      <c r="AA663" t="n">
        <v>48834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/>
      <c r="AO663" t="s"/>
      <c r="AP663" t="n">
        <v>63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2329826</v>
      </c>
      <c r="AZ663" t="s">
        <v>724</v>
      </c>
      <c r="BA663" t="s"/>
      <c r="BB663" t="n">
        <v>316489</v>
      </c>
      <c r="BC663" t="n">
        <v>23.33</v>
      </c>
      <c r="BD663" t="n">
        <v>42.68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729</v>
      </c>
      <c r="F664" t="n">
        <v>2027322</v>
      </c>
      <c r="G664" t="s">
        <v>74</v>
      </c>
      <c r="H664" t="s">
        <v>75</v>
      </c>
      <c r="I664" t="s"/>
      <c r="J664" t="s">
        <v>76</v>
      </c>
      <c r="K664" t="n">
        <v>28.33</v>
      </c>
      <c r="L664" t="s">
        <v>77</v>
      </c>
      <c r="M664" t="s"/>
      <c r="N664" t="s">
        <v>97</v>
      </c>
      <c r="O664" t="s">
        <v>79</v>
      </c>
      <c r="P664" t="s">
        <v>730</v>
      </c>
      <c r="Q664" t="s"/>
      <c r="R664" t="s">
        <v>80</v>
      </c>
      <c r="S664" t="s">
        <v>418</v>
      </c>
      <c r="T664" t="s">
        <v>82</v>
      </c>
      <c r="U664" t="s"/>
      <c r="V664" t="s">
        <v>83</v>
      </c>
      <c r="W664" t="s">
        <v>138</v>
      </c>
      <c r="X664" t="s"/>
      <c r="Y664" t="s">
        <v>85</v>
      </c>
      <c r="Z664">
        <f>HYPERLINK("https://hotelmonitor-cachepage.eclerx.com/savepage/tk_15433829424905944_sr_2058.html","info")</f>
        <v/>
      </c>
      <c r="AA664" t="n">
        <v>18529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/>
      <c r="AO664" t="s"/>
      <c r="AP664" t="n">
        <v>73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2329994</v>
      </c>
      <c r="AZ664" t="s">
        <v>731</v>
      </c>
      <c r="BA664" t="s"/>
      <c r="BB664" t="n">
        <v>112069</v>
      </c>
      <c r="BC664" t="n">
        <v>23.3366</v>
      </c>
      <c r="BD664" t="n">
        <v>42.6859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729</v>
      </c>
      <c r="F665" t="n">
        <v>2027322</v>
      </c>
      <c r="G665" t="s">
        <v>74</v>
      </c>
      <c r="H665" t="s">
        <v>75</v>
      </c>
      <c r="I665" t="s"/>
      <c r="J665" t="s">
        <v>76</v>
      </c>
      <c r="K665" t="n">
        <v>29</v>
      </c>
      <c r="L665" t="s">
        <v>77</v>
      </c>
      <c r="M665" t="s"/>
      <c r="N665" t="s">
        <v>97</v>
      </c>
      <c r="O665" t="s">
        <v>79</v>
      </c>
      <c r="P665" t="s">
        <v>730</v>
      </c>
      <c r="Q665" t="s"/>
      <c r="R665" t="s">
        <v>80</v>
      </c>
      <c r="S665" t="s">
        <v>572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HYPERLINK("https://hotelmonitor-cachepage.eclerx.com/savepage/tk_15433829424905944_sr_2058.html","info")</f>
        <v/>
      </c>
      <c r="AA665" t="n">
        <v>18529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/>
      <c r="AO665" t="s"/>
      <c r="AP665" t="n">
        <v>73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2329994</v>
      </c>
      <c r="AZ665" t="s">
        <v>731</v>
      </c>
      <c r="BA665" t="s"/>
      <c r="BB665" t="n">
        <v>112069</v>
      </c>
      <c r="BC665" t="n">
        <v>23.3366</v>
      </c>
      <c r="BD665" t="n">
        <v>42.6859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729</v>
      </c>
      <c r="F666" t="n">
        <v>2027322</v>
      </c>
      <c r="G666" t="s">
        <v>74</v>
      </c>
      <c r="H666" t="s">
        <v>75</v>
      </c>
      <c r="I666" t="s"/>
      <c r="J666" t="s">
        <v>76</v>
      </c>
      <c r="K666" t="n">
        <v>30</v>
      </c>
      <c r="L666" t="s">
        <v>77</v>
      </c>
      <c r="M666" t="s"/>
      <c r="N666" t="s">
        <v>487</v>
      </c>
      <c r="O666" t="s">
        <v>79</v>
      </c>
      <c r="P666" t="s">
        <v>730</v>
      </c>
      <c r="Q666" t="s"/>
      <c r="R666" t="s">
        <v>80</v>
      </c>
      <c r="S666" t="s">
        <v>670</v>
      </c>
      <c r="T666" t="s">
        <v>82</v>
      </c>
      <c r="U666" t="s"/>
      <c r="V666" t="s">
        <v>83</v>
      </c>
      <c r="W666" t="s">
        <v>138</v>
      </c>
      <c r="X666" t="s"/>
      <c r="Y666" t="s">
        <v>85</v>
      </c>
      <c r="Z666">
        <f>HYPERLINK("https://hotelmonitor-cachepage.eclerx.com/savepage/tk_15433829424905944_sr_2058.html","info")</f>
        <v/>
      </c>
      <c r="AA666" t="n">
        <v>18529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/>
      <c r="AO666" t="s"/>
      <c r="AP666" t="n">
        <v>73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2329994</v>
      </c>
      <c r="AZ666" t="s">
        <v>731</v>
      </c>
      <c r="BA666" t="s"/>
      <c r="BB666" t="n">
        <v>112069</v>
      </c>
      <c r="BC666" t="n">
        <v>23.3366</v>
      </c>
      <c r="BD666" t="n">
        <v>42.6859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729</v>
      </c>
      <c r="F667" t="n">
        <v>2027322</v>
      </c>
      <c r="G667" t="s">
        <v>74</v>
      </c>
      <c r="H667" t="s">
        <v>75</v>
      </c>
      <c r="I667" t="s"/>
      <c r="J667" t="s">
        <v>76</v>
      </c>
      <c r="K667" t="n">
        <v>30</v>
      </c>
      <c r="L667" t="s">
        <v>77</v>
      </c>
      <c r="M667" t="s"/>
      <c r="N667" t="s">
        <v>262</v>
      </c>
      <c r="O667" t="s">
        <v>79</v>
      </c>
      <c r="P667" t="s">
        <v>730</v>
      </c>
      <c r="Q667" t="s"/>
      <c r="R667" t="s">
        <v>80</v>
      </c>
      <c r="S667" t="s">
        <v>670</v>
      </c>
      <c r="T667" t="s">
        <v>82</v>
      </c>
      <c r="U667" t="s"/>
      <c r="V667" t="s">
        <v>83</v>
      </c>
      <c r="W667" t="s">
        <v>138</v>
      </c>
      <c r="X667" t="s"/>
      <c r="Y667" t="s">
        <v>85</v>
      </c>
      <c r="Z667">
        <f>HYPERLINK("https://hotelmonitor-cachepage.eclerx.com/savepage/tk_15433829424905944_sr_2058.html","info")</f>
        <v/>
      </c>
      <c r="AA667" t="n">
        <v>18529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/>
      <c r="AO667" t="s"/>
      <c r="AP667" t="n">
        <v>73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2329994</v>
      </c>
      <c r="AZ667" t="s">
        <v>731</v>
      </c>
      <c r="BA667" t="s"/>
      <c r="BB667" t="n">
        <v>112069</v>
      </c>
      <c r="BC667" t="n">
        <v>23.3366</v>
      </c>
      <c r="BD667" t="n">
        <v>42.6859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729</v>
      </c>
      <c r="F668" t="n">
        <v>2027322</v>
      </c>
      <c r="G668" t="s">
        <v>74</v>
      </c>
      <c r="H668" t="s">
        <v>75</v>
      </c>
      <c r="I668" t="s"/>
      <c r="J668" t="s">
        <v>76</v>
      </c>
      <c r="K668" t="n">
        <v>30.67</v>
      </c>
      <c r="L668" t="s">
        <v>77</v>
      </c>
      <c r="M668" t="s"/>
      <c r="N668" t="s">
        <v>164</v>
      </c>
      <c r="O668" t="s">
        <v>79</v>
      </c>
      <c r="P668" t="s">
        <v>730</v>
      </c>
      <c r="Q668" t="s"/>
      <c r="R668" t="s">
        <v>80</v>
      </c>
      <c r="S668" t="s">
        <v>329</v>
      </c>
      <c r="T668" t="s">
        <v>82</v>
      </c>
      <c r="U668" t="s"/>
      <c r="V668" t="s">
        <v>83</v>
      </c>
      <c r="W668" t="s">
        <v>138</v>
      </c>
      <c r="X668" t="s"/>
      <c r="Y668" t="s">
        <v>85</v>
      </c>
      <c r="Z668">
        <f>HYPERLINK("https://hotelmonitor-cachepage.eclerx.com/savepage/tk_15433829424905944_sr_2058.html","info")</f>
        <v/>
      </c>
      <c r="AA668" t="n">
        <v>18529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/>
      <c r="AO668" t="s"/>
      <c r="AP668" t="n">
        <v>73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2329994</v>
      </c>
      <c r="AZ668" t="s">
        <v>731</v>
      </c>
      <c r="BA668" t="s"/>
      <c r="BB668" t="n">
        <v>112069</v>
      </c>
      <c r="BC668" t="n">
        <v>23.3366</v>
      </c>
      <c r="BD668" t="n">
        <v>42.6859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729</v>
      </c>
      <c r="F669" t="n">
        <v>2027322</v>
      </c>
      <c r="G669" t="s">
        <v>74</v>
      </c>
      <c r="H669" t="s">
        <v>75</v>
      </c>
      <c r="I669" t="s"/>
      <c r="J669" t="s">
        <v>76</v>
      </c>
      <c r="K669" t="n">
        <v>31</v>
      </c>
      <c r="L669" t="s">
        <v>77</v>
      </c>
      <c r="M669" t="s"/>
      <c r="N669" t="s">
        <v>164</v>
      </c>
      <c r="O669" t="s">
        <v>79</v>
      </c>
      <c r="P669" t="s">
        <v>730</v>
      </c>
      <c r="Q669" t="s"/>
      <c r="R669" t="s">
        <v>80</v>
      </c>
      <c r="S669" t="s">
        <v>526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HYPERLINK("https://hotelmonitor-cachepage.eclerx.com/savepage/tk_15433829424905944_sr_2058.html","info")</f>
        <v/>
      </c>
      <c r="AA669" t="n">
        <v>18529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/>
      <c r="AO669" t="s"/>
      <c r="AP669" t="n">
        <v>73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2329994</v>
      </c>
      <c r="AZ669" t="s">
        <v>731</v>
      </c>
      <c r="BA669" t="s"/>
      <c r="BB669" t="n">
        <v>112069</v>
      </c>
      <c r="BC669" t="n">
        <v>23.3366</v>
      </c>
      <c r="BD669" t="n">
        <v>42.6859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729</v>
      </c>
      <c r="F670" t="n">
        <v>2027322</v>
      </c>
      <c r="G670" t="s">
        <v>74</v>
      </c>
      <c r="H670" t="s">
        <v>75</v>
      </c>
      <c r="I670" t="s"/>
      <c r="J670" t="s">
        <v>76</v>
      </c>
      <c r="K670" t="n">
        <v>31</v>
      </c>
      <c r="L670" t="s">
        <v>77</v>
      </c>
      <c r="M670" t="s"/>
      <c r="N670" t="s">
        <v>78</v>
      </c>
      <c r="O670" t="s">
        <v>79</v>
      </c>
      <c r="P670" t="s">
        <v>730</v>
      </c>
      <c r="Q670" t="s"/>
      <c r="R670" t="s">
        <v>80</v>
      </c>
      <c r="S670" t="s">
        <v>526</v>
      </c>
      <c r="T670" t="s">
        <v>82</v>
      </c>
      <c r="U670" t="s"/>
      <c r="V670" t="s">
        <v>83</v>
      </c>
      <c r="W670" t="s">
        <v>138</v>
      </c>
      <c r="X670" t="s"/>
      <c r="Y670" t="s">
        <v>85</v>
      </c>
      <c r="Z670">
        <f>HYPERLINK("https://hotelmonitor-cachepage.eclerx.com/savepage/tk_15433829424905944_sr_2058.html","info")</f>
        <v/>
      </c>
      <c r="AA670" t="n">
        <v>18529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/>
      <c r="AO670" t="s"/>
      <c r="AP670" t="n">
        <v>73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2329994</v>
      </c>
      <c r="AZ670" t="s">
        <v>731</v>
      </c>
      <c r="BA670" t="s"/>
      <c r="BB670" t="n">
        <v>112069</v>
      </c>
      <c r="BC670" t="n">
        <v>23.3366</v>
      </c>
      <c r="BD670" t="n">
        <v>42.6859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729</v>
      </c>
      <c r="F671" t="n">
        <v>2027322</v>
      </c>
      <c r="G671" t="s">
        <v>74</v>
      </c>
      <c r="H671" t="s">
        <v>75</v>
      </c>
      <c r="I671" t="s"/>
      <c r="J671" t="s">
        <v>76</v>
      </c>
      <c r="K671" t="n">
        <v>31.67</v>
      </c>
      <c r="L671" t="s">
        <v>77</v>
      </c>
      <c r="M671" t="s"/>
      <c r="N671" t="s">
        <v>487</v>
      </c>
      <c r="O671" t="s">
        <v>79</v>
      </c>
      <c r="P671" t="s">
        <v>730</v>
      </c>
      <c r="Q671" t="s"/>
      <c r="R671" t="s">
        <v>80</v>
      </c>
      <c r="S671" t="s">
        <v>425</v>
      </c>
      <c r="T671" t="s">
        <v>82</v>
      </c>
      <c r="U671" t="s"/>
      <c r="V671" t="s">
        <v>83</v>
      </c>
      <c r="W671" t="s">
        <v>138</v>
      </c>
      <c r="X671" t="s"/>
      <c r="Y671" t="s">
        <v>85</v>
      </c>
      <c r="Z671">
        <f>HYPERLINK("https://hotelmonitor-cachepage.eclerx.com/savepage/tk_15433829424905944_sr_2058.html","info")</f>
        <v/>
      </c>
      <c r="AA671" t="n">
        <v>18529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/>
      <c r="AO671" t="s"/>
      <c r="AP671" t="n">
        <v>73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2329994</v>
      </c>
      <c r="AZ671" t="s">
        <v>731</v>
      </c>
      <c r="BA671" t="s"/>
      <c r="BB671" t="n">
        <v>112069</v>
      </c>
      <c r="BC671" t="n">
        <v>23.3366</v>
      </c>
      <c r="BD671" t="n">
        <v>42.6859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729</v>
      </c>
      <c r="F672" t="n">
        <v>2027322</v>
      </c>
      <c r="G672" t="s">
        <v>74</v>
      </c>
      <c r="H672" t="s">
        <v>75</v>
      </c>
      <c r="I672" t="s"/>
      <c r="J672" t="s">
        <v>76</v>
      </c>
      <c r="K672" t="n">
        <v>31.67</v>
      </c>
      <c r="L672" t="s">
        <v>77</v>
      </c>
      <c r="M672" t="s"/>
      <c r="N672" t="s">
        <v>262</v>
      </c>
      <c r="O672" t="s">
        <v>79</v>
      </c>
      <c r="P672" t="s">
        <v>730</v>
      </c>
      <c r="Q672" t="s"/>
      <c r="R672" t="s">
        <v>80</v>
      </c>
      <c r="S672" t="s">
        <v>425</v>
      </c>
      <c r="T672" t="s">
        <v>82</v>
      </c>
      <c r="U672" t="s"/>
      <c r="V672" t="s">
        <v>83</v>
      </c>
      <c r="W672" t="s">
        <v>138</v>
      </c>
      <c r="X672" t="s"/>
      <c r="Y672" t="s">
        <v>85</v>
      </c>
      <c r="Z672">
        <f>HYPERLINK("https://hotelmonitor-cachepage.eclerx.com/savepage/tk_15433829424905944_sr_2058.html","info")</f>
        <v/>
      </c>
      <c r="AA672" t="n">
        <v>18529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/>
      <c r="AO672" t="s"/>
      <c r="AP672" t="n">
        <v>73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2329994</v>
      </c>
      <c r="AZ672" t="s">
        <v>731</v>
      </c>
      <c r="BA672" t="s"/>
      <c r="BB672" t="n">
        <v>112069</v>
      </c>
      <c r="BC672" t="n">
        <v>23.3366</v>
      </c>
      <c r="BD672" t="n">
        <v>42.6859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729</v>
      </c>
      <c r="F673" t="n">
        <v>2027322</v>
      </c>
      <c r="G673" t="s">
        <v>74</v>
      </c>
      <c r="H673" t="s">
        <v>75</v>
      </c>
      <c r="I673" t="s"/>
      <c r="J673" t="s">
        <v>76</v>
      </c>
      <c r="K673" t="n">
        <v>32.67</v>
      </c>
      <c r="L673" t="s">
        <v>77</v>
      </c>
      <c r="M673" t="s"/>
      <c r="N673" t="s">
        <v>487</v>
      </c>
      <c r="O673" t="s">
        <v>79</v>
      </c>
      <c r="P673" t="s">
        <v>730</v>
      </c>
      <c r="Q673" t="s"/>
      <c r="R673" t="s">
        <v>80</v>
      </c>
      <c r="S673" t="s">
        <v>492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HYPERLINK("https://hotelmonitor-cachepage.eclerx.com/savepage/tk_15433829424905944_sr_2058.html","info")</f>
        <v/>
      </c>
      <c r="AA673" t="n">
        <v>18529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/>
      <c r="AO673" t="s"/>
      <c r="AP673" t="n">
        <v>73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2329994</v>
      </c>
      <c r="AZ673" t="s">
        <v>731</v>
      </c>
      <c r="BA673" t="s"/>
      <c r="BB673" t="n">
        <v>112069</v>
      </c>
      <c r="BC673" t="n">
        <v>23.3366</v>
      </c>
      <c r="BD673" t="n">
        <v>42.6859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729</v>
      </c>
      <c r="F674" t="n">
        <v>2027322</v>
      </c>
      <c r="G674" t="s">
        <v>74</v>
      </c>
      <c r="H674" t="s">
        <v>75</v>
      </c>
      <c r="I674" t="s"/>
      <c r="J674" t="s">
        <v>76</v>
      </c>
      <c r="K674" t="n">
        <v>32.67</v>
      </c>
      <c r="L674" t="s">
        <v>77</v>
      </c>
      <c r="M674" t="s"/>
      <c r="N674" t="s">
        <v>262</v>
      </c>
      <c r="O674" t="s">
        <v>79</v>
      </c>
      <c r="P674" t="s">
        <v>730</v>
      </c>
      <c r="Q674" t="s"/>
      <c r="R674" t="s">
        <v>80</v>
      </c>
      <c r="S674" t="s">
        <v>492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HYPERLINK("https://hotelmonitor-cachepage.eclerx.com/savepage/tk_15433829424905944_sr_2058.html","info")</f>
        <v/>
      </c>
      <c r="AA674" t="n">
        <v>18529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/>
      <c r="AO674" t="s"/>
      <c r="AP674" t="n">
        <v>73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2329994</v>
      </c>
      <c r="AZ674" t="s">
        <v>731</v>
      </c>
      <c r="BA674" t="s"/>
      <c r="BB674" t="n">
        <v>112069</v>
      </c>
      <c r="BC674" t="n">
        <v>23.3366</v>
      </c>
      <c r="BD674" t="n">
        <v>42.6859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729</v>
      </c>
      <c r="F675" t="n">
        <v>2027322</v>
      </c>
      <c r="G675" t="s">
        <v>74</v>
      </c>
      <c r="H675" t="s">
        <v>75</v>
      </c>
      <c r="I675" t="s"/>
      <c r="J675" t="s">
        <v>76</v>
      </c>
      <c r="K675" t="n">
        <v>33.33</v>
      </c>
      <c r="L675" t="s">
        <v>77</v>
      </c>
      <c r="M675" t="s"/>
      <c r="N675" t="s">
        <v>732</v>
      </c>
      <c r="O675" t="s">
        <v>79</v>
      </c>
      <c r="P675" t="s">
        <v>730</v>
      </c>
      <c r="Q675" t="s"/>
      <c r="R675" t="s">
        <v>80</v>
      </c>
      <c r="S675" t="s">
        <v>203</v>
      </c>
      <c r="T675" t="s">
        <v>82</v>
      </c>
      <c r="U675" t="s"/>
      <c r="V675" t="s">
        <v>83</v>
      </c>
      <c r="W675" t="s">
        <v>138</v>
      </c>
      <c r="X675" t="s"/>
      <c r="Y675" t="s">
        <v>85</v>
      </c>
      <c r="Z675">
        <f>HYPERLINK("https://hotelmonitor-cachepage.eclerx.com/savepage/tk_15433829424905944_sr_2058.html","info")</f>
        <v/>
      </c>
      <c r="AA675" t="n">
        <v>18529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/>
      <c r="AO675" t="s"/>
      <c r="AP675" t="n">
        <v>73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2329994</v>
      </c>
      <c r="AZ675" t="s">
        <v>731</v>
      </c>
      <c r="BA675" t="s"/>
      <c r="BB675" t="n">
        <v>112069</v>
      </c>
      <c r="BC675" t="n">
        <v>23.3366</v>
      </c>
      <c r="BD675" t="n">
        <v>42.6859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729</v>
      </c>
      <c r="F676" t="n">
        <v>2027322</v>
      </c>
      <c r="G676" t="s">
        <v>74</v>
      </c>
      <c r="H676" t="s">
        <v>75</v>
      </c>
      <c r="I676" t="s"/>
      <c r="J676" t="s">
        <v>76</v>
      </c>
      <c r="K676" t="n">
        <v>34.33</v>
      </c>
      <c r="L676" t="s">
        <v>77</v>
      </c>
      <c r="M676" t="s"/>
      <c r="N676" t="s">
        <v>112</v>
      </c>
      <c r="O676" t="s">
        <v>79</v>
      </c>
      <c r="P676" t="s">
        <v>730</v>
      </c>
      <c r="Q676" t="s"/>
      <c r="R676" t="s">
        <v>80</v>
      </c>
      <c r="S676" t="s">
        <v>220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HYPERLINK("https://hotelmonitor-cachepage.eclerx.com/savepage/tk_15433829424905944_sr_2058.html","info")</f>
        <v/>
      </c>
      <c r="AA676" t="n">
        <v>18529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/>
      <c r="AO676" t="s"/>
      <c r="AP676" t="n">
        <v>73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2329994</v>
      </c>
      <c r="AZ676" t="s">
        <v>731</v>
      </c>
      <c r="BA676" t="s"/>
      <c r="BB676" t="n">
        <v>112069</v>
      </c>
      <c r="BC676" t="n">
        <v>23.3366</v>
      </c>
      <c r="BD676" t="n">
        <v>42.6859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729</v>
      </c>
      <c r="F677" t="n">
        <v>2027322</v>
      </c>
      <c r="G677" t="s">
        <v>74</v>
      </c>
      <c r="H677" t="s">
        <v>75</v>
      </c>
      <c r="I677" t="s"/>
      <c r="J677" t="s">
        <v>76</v>
      </c>
      <c r="K677" t="n">
        <v>34.33</v>
      </c>
      <c r="L677" t="s">
        <v>77</v>
      </c>
      <c r="M677" t="s"/>
      <c r="N677" t="s">
        <v>262</v>
      </c>
      <c r="O677" t="s">
        <v>79</v>
      </c>
      <c r="P677" t="s">
        <v>730</v>
      </c>
      <c r="Q677" t="s"/>
      <c r="R677" t="s">
        <v>80</v>
      </c>
      <c r="S677" t="s">
        <v>220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HYPERLINK("https://hotelmonitor-cachepage.eclerx.com/savepage/tk_15433829424905944_sr_2058.html","info")</f>
        <v/>
      </c>
      <c r="AA677" t="n">
        <v>18529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/>
      <c r="AO677" t="s"/>
      <c r="AP677" t="n">
        <v>73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2329994</v>
      </c>
      <c r="AZ677" t="s">
        <v>731</v>
      </c>
      <c r="BA677" t="s"/>
      <c r="BB677" t="n">
        <v>112069</v>
      </c>
      <c r="BC677" t="n">
        <v>23.3366</v>
      </c>
      <c r="BD677" t="n">
        <v>42.6859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729</v>
      </c>
      <c r="F678" t="n">
        <v>2027322</v>
      </c>
      <c r="G678" t="s">
        <v>74</v>
      </c>
      <c r="H678" t="s">
        <v>75</v>
      </c>
      <c r="I678" t="s"/>
      <c r="J678" t="s">
        <v>76</v>
      </c>
      <c r="K678" t="n">
        <v>34.33</v>
      </c>
      <c r="L678" t="s">
        <v>77</v>
      </c>
      <c r="M678" t="s"/>
      <c r="N678" t="s">
        <v>487</v>
      </c>
      <c r="O678" t="s">
        <v>79</v>
      </c>
      <c r="P678" t="s">
        <v>730</v>
      </c>
      <c r="Q678" t="s"/>
      <c r="R678" t="s">
        <v>80</v>
      </c>
      <c r="S678" t="s">
        <v>220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HYPERLINK("https://hotelmonitor-cachepage.eclerx.com/savepage/tk_15433829424905944_sr_2058.html","info")</f>
        <v/>
      </c>
      <c r="AA678" t="n">
        <v>18529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/>
      <c r="AO678" t="s"/>
      <c r="AP678" t="n">
        <v>73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2329994</v>
      </c>
      <c r="AZ678" t="s">
        <v>731</v>
      </c>
      <c r="BA678" t="s"/>
      <c r="BB678" t="n">
        <v>112069</v>
      </c>
      <c r="BC678" t="n">
        <v>23.3366</v>
      </c>
      <c r="BD678" t="n">
        <v>42.6859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729</v>
      </c>
      <c r="F679" t="n">
        <v>2027322</v>
      </c>
      <c r="G679" t="s">
        <v>74</v>
      </c>
      <c r="H679" t="s">
        <v>75</v>
      </c>
      <c r="I679" t="s"/>
      <c r="J679" t="s">
        <v>76</v>
      </c>
      <c r="K679" t="n">
        <v>34.33</v>
      </c>
      <c r="L679" t="s">
        <v>77</v>
      </c>
      <c r="M679" t="s"/>
      <c r="N679" t="s">
        <v>112</v>
      </c>
      <c r="O679" t="s">
        <v>79</v>
      </c>
      <c r="P679" t="s">
        <v>730</v>
      </c>
      <c r="Q679" t="s"/>
      <c r="R679" t="s">
        <v>80</v>
      </c>
      <c r="S679" t="s">
        <v>220</v>
      </c>
      <c r="T679" t="s">
        <v>82</v>
      </c>
      <c r="U679" t="s"/>
      <c r="V679" t="s">
        <v>83</v>
      </c>
      <c r="W679" t="s">
        <v>138</v>
      </c>
      <c r="X679" t="s"/>
      <c r="Y679" t="s">
        <v>85</v>
      </c>
      <c r="Z679">
        <f>HYPERLINK("https://hotelmonitor-cachepage.eclerx.com/savepage/tk_15433829424905944_sr_2058.html","info")</f>
        <v/>
      </c>
      <c r="AA679" t="n">
        <v>18529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/>
      <c r="AO679" t="s"/>
      <c r="AP679" t="n">
        <v>73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2329994</v>
      </c>
      <c r="AZ679" t="s">
        <v>731</v>
      </c>
      <c r="BA679" t="s"/>
      <c r="BB679" t="n">
        <v>112069</v>
      </c>
      <c r="BC679" t="n">
        <v>23.3366</v>
      </c>
      <c r="BD679" t="n">
        <v>42.6859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729</v>
      </c>
      <c r="F680" t="n">
        <v>2027322</v>
      </c>
      <c r="G680" t="s">
        <v>74</v>
      </c>
      <c r="H680" t="s">
        <v>75</v>
      </c>
      <c r="I680" t="s"/>
      <c r="J680" t="s">
        <v>76</v>
      </c>
      <c r="K680" t="n">
        <v>34.67</v>
      </c>
      <c r="L680" t="s">
        <v>77</v>
      </c>
      <c r="M680" t="s"/>
      <c r="N680" t="s">
        <v>164</v>
      </c>
      <c r="O680" t="s">
        <v>79</v>
      </c>
      <c r="P680" t="s">
        <v>730</v>
      </c>
      <c r="Q680" t="s"/>
      <c r="R680" t="s">
        <v>80</v>
      </c>
      <c r="S680" t="s">
        <v>103</v>
      </c>
      <c r="T680" t="s">
        <v>82</v>
      </c>
      <c r="U680" t="s"/>
      <c r="V680" t="s">
        <v>83</v>
      </c>
      <c r="W680" t="s">
        <v>138</v>
      </c>
      <c r="X680" t="s"/>
      <c r="Y680" t="s">
        <v>85</v>
      </c>
      <c r="Z680">
        <f>HYPERLINK("https://hotelmonitor-cachepage.eclerx.com/savepage/tk_15433829424905944_sr_2058.html","info")</f>
        <v/>
      </c>
      <c r="AA680" t="n">
        <v>18529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/>
      <c r="AO680" t="s"/>
      <c r="AP680" t="n">
        <v>73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2329994</v>
      </c>
      <c r="AZ680" t="s">
        <v>731</v>
      </c>
      <c r="BA680" t="s"/>
      <c r="BB680" t="n">
        <v>112069</v>
      </c>
      <c r="BC680" t="n">
        <v>23.3366</v>
      </c>
      <c r="BD680" t="n">
        <v>42.6859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729</v>
      </c>
      <c r="F681" t="n">
        <v>2027322</v>
      </c>
      <c r="G681" t="s">
        <v>74</v>
      </c>
      <c r="H681" t="s">
        <v>75</v>
      </c>
      <c r="I681" t="s"/>
      <c r="J681" t="s">
        <v>76</v>
      </c>
      <c r="K681" t="n">
        <v>35</v>
      </c>
      <c r="L681" t="s">
        <v>77</v>
      </c>
      <c r="M681" t="s"/>
      <c r="N681" t="s">
        <v>164</v>
      </c>
      <c r="O681" t="s">
        <v>79</v>
      </c>
      <c r="P681" t="s">
        <v>730</v>
      </c>
      <c r="Q681" t="s"/>
      <c r="R681" t="s">
        <v>80</v>
      </c>
      <c r="S681" t="s">
        <v>405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HYPERLINK("https://hotelmonitor-cachepage.eclerx.com/savepage/tk_15433829424905944_sr_2058.html","info")</f>
        <v/>
      </c>
      <c r="AA681" t="n">
        <v>18529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/>
      <c r="AO681" t="s"/>
      <c r="AP681" t="n">
        <v>73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2329994</v>
      </c>
      <c r="AZ681" t="s">
        <v>731</v>
      </c>
      <c r="BA681" t="s"/>
      <c r="BB681" t="n">
        <v>112069</v>
      </c>
      <c r="BC681" t="n">
        <v>23.3366</v>
      </c>
      <c r="BD681" t="n">
        <v>42.6859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729</v>
      </c>
      <c r="F682" t="n">
        <v>2027322</v>
      </c>
      <c r="G682" t="s">
        <v>74</v>
      </c>
      <c r="H682" t="s">
        <v>75</v>
      </c>
      <c r="I682" t="s"/>
      <c r="J682" t="s">
        <v>76</v>
      </c>
      <c r="K682" t="n">
        <v>36</v>
      </c>
      <c r="L682" t="s">
        <v>77</v>
      </c>
      <c r="M682" t="s"/>
      <c r="N682" t="s">
        <v>732</v>
      </c>
      <c r="O682" t="s">
        <v>79</v>
      </c>
      <c r="P682" t="s">
        <v>730</v>
      </c>
      <c r="Q682" t="s"/>
      <c r="R682" t="s">
        <v>80</v>
      </c>
      <c r="S682" t="s">
        <v>330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HYPERLINK("https://hotelmonitor-cachepage.eclerx.com/savepage/tk_15433829424905944_sr_2058.html","info")</f>
        <v/>
      </c>
      <c r="AA682" t="n">
        <v>18529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/>
      <c r="AO682" t="s"/>
      <c r="AP682" t="n">
        <v>73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2329994</v>
      </c>
      <c r="AZ682" t="s">
        <v>731</v>
      </c>
      <c r="BA682" t="s"/>
      <c r="BB682" t="n">
        <v>112069</v>
      </c>
      <c r="BC682" t="n">
        <v>23.3366</v>
      </c>
      <c r="BD682" t="n">
        <v>42.6859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729</v>
      </c>
      <c r="F683" t="n">
        <v>2027322</v>
      </c>
      <c r="G683" t="s">
        <v>74</v>
      </c>
      <c r="H683" t="s">
        <v>75</v>
      </c>
      <c r="I683" t="s"/>
      <c r="J683" t="s">
        <v>76</v>
      </c>
      <c r="K683" t="n">
        <v>36</v>
      </c>
      <c r="L683" t="s">
        <v>77</v>
      </c>
      <c r="M683" t="s"/>
      <c r="N683" t="s">
        <v>732</v>
      </c>
      <c r="O683" t="s">
        <v>79</v>
      </c>
      <c r="P683" t="s">
        <v>730</v>
      </c>
      <c r="Q683" t="s"/>
      <c r="R683" t="s">
        <v>80</v>
      </c>
      <c r="S683" t="s">
        <v>330</v>
      </c>
      <c r="T683" t="s">
        <v>82</v>
      </c>
      <c r="U683" t="s"/>
      <c r="V683" t="s">
        <v>83</v>
      </c>
      <c r="W683" t="s">
        <v>138</v>
      </c>
      <c r="X683" t="s"/>
      <c r="Y683" t="s">
        <v>85</v>
      </c>
      <c r="Z683">
        <f>HYPERLINK("https://hotelmonitor-cachepage.eclerx.com/savepage/tk_15433829424905944_sr_2058.html","info")</f>
        <v/>
      </c>
      <c r="AA683" t="n">
        <v>18529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/>
      <c r="AO683" t="s"/>
      <c r="AP683" t="n">
        <v>73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2329994</v>
      </c>
      <c r="AZ683" t="s">
        <v>731</v>
      </c>
      <c r="BA683" t="s"/>
      <c r="BB683" t="n">
        <v>112069</v>
      </c>
      <c r="BC683" t="n">
        <v>23.3366</v>
      </c>
      <c r="BD683" t="n">
        <v>42.6859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729</v>
      </c>
      <c r="F684" t="n">
        <v>2027322</v>
      </c>
      <c r="G684" t="s">
        <v>74</v>
      </c>
      <c r="H684" t="s">
        <v>75</v>
      </c>
      <c r="I684" t="s"/>
      <c r="J684" t="s">
        <v>76</v>
      </c>
      <c r="K684" t="n">
        <v>36.67</v>
      </c>
      <c r="L684" t="s">
        <v>77</v>
      </c>
      <c r="M684" t="s"/>
      <c r="N684" t="s">
        <v>733</v>
      </c>
      <c r="O684" t="s">
        <v>79</v>
      </c>
      <c r="P684" t="s">
        <v>730</v>
      </c>
      <c r="Q684" t="s"/>
      <c r="R684" t="s">
        <v>80</v>
      </c>
      <c r="S684" t="s">
        <v>146</v>
      </c>
      <c r="T684" t="s">
        <v>82</v>
      </c>
      <c r="U684" t="s"/>
      <c r="V684" t="s">
        <v>83</v>
      </c>
      <c r="W684" t="s">
        <v>138</v>
      </c>
      <c r="X684" t="s"/>
      <c r="Y684" t="s">
        <v>85</v>
      </c>
      <c r="Z684">
        <f>HYPERLINK("https://hotelmonitor-cachepage.eclerx.com/savepage/tk_15433829424905944_sr_2058.html","info")</f>
        <v/>
      </c>
      <c r="AA684" t="n">
        <v>18529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/>
      <c r="AO684" t="s"/>
      <c r="AP684" t="n">
        <v>73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2329994</v>
      </c>
      <c r="AZ684" t="s">
        <v>731</v>
      </c>
      <c r="BA684" t="s"/>
      <c r="BB684" t="n">
        <v>112069</v>
      </c>
      <c r="BC684" t="n">
        <v>23.3366</v>
      </c>
      <c r="BD684" t="n">
        <v>42.6859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729</v>
      </c>
      <c r="F685" t="n">
        <v>2027322</v>
      </c>
      <c r="G685" t="s">
        <v>74</v>
      </c>
      <c r="H685" t="s">
        <v>75</v>
      </c>
      <c r="I685" t="s"/>
      <c r="J685" t="s">
        <v>76</v>
      </c>
      <c r="K685" t="n">
        <v>38.67</v>
      </c>
      <c r="L685" t="s">
        <v>77</v>
      </c>
      <c r="M685" t="s"/>
      <c r="N685" t="s">
        <v>732</v>
      </c>
      <c r="O685" t="s">
        <v>79</v>
      </c>
      <c r="P685" t="s">
        <v>730</v>
      </c>
      <c r="Q685" t="s"/>
      <c r="R685" t="s">
        <v>80</v>
      </c>
      <c r="S685" t="s">
        <v>581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HYPERLINK("https://hotelmonitor-cachepage.eclerx.com/savepage/tk_15433829424905944_sr_2058.html","info")</f>
        <v/>
      </c>
      <c r="AA685" t="n">
        <v>18529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/>
      <c r="AO685" t="s"/>
      <c r="AP685" t="n">
        <v>73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2329994</v>
      </c>
      <c r="AZ685" t="s">
        <v>731</v>
      </c>
      <c r="BA685" t="s"/>
      <c r="BB685" t="n">
        <v>112069</v>
      </c>
      <c r="BC685" t="n">
        <v>23.3366</v>
      </c>
      <c r="BD685" t="n">
        <v>42.6859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729</v>
      </c>
      <c r="F686" t="n">
        <v>2027322</v>
      </c>
      <c r="G686" t="s">
        <v>74</v>
      </c>
      <c r="H686" t="s">
        <v>75</v>
      </c>
      <c r="I686" t="s"/>
      <c r="J686" t="s">
        <v>76</v>
      </c>
      <c r="K686" t="n">
        <v>39.33</v>
      </c>
      <c r="L686" t="s">
        <v>77</v>
      </c>
      <c r="M686" t="s"/>
      <c r="N686" t="s">
        <v>733</v>
      </c>
      <c r="O686" t="s">
        <v>79</v>
      </c>
      <c r="P686" t="s">
        <v>730</v>
      </c>
      <c r="Q686" t="s"/>
      <c r="R686" t="s">
        <v>80</v>
      </c>
      <c r="S686" t="s">
        <v>205</v>
      </c>
      <c r="T686" t="s">
        <v>82</v>
      </c>
      <c r="U686" t="s"/>
      <c r="V686" t="s">
        <v>83</v>
      </c>
      <c r="W686" t="s">
        <v>138</v>
      </c>
      <c r="X686" t="s"/>
      <c r="Y686" t="s">
        <v>85</v>
      </c>
      <c r="Z686">
        <f>HYPERLINK("https://hotelmonitor-cachepage.eclerx.com/savepage/tk_15433829424905944_sr_2058.html","info")</f>
        <v/>
      </c>
      <c r="AA686" t="n">
        <v>18529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/>
      <c r="AO686" t="s"/>
      <c r="AP686" t="n">
        <v>73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2329994</v>
      </c>
      <c r="AZ686" t="s">
        <v>731</v>
      </c>
      <c r="BA686" t="s"/>
      <c r="BB686" t="n">
        <v>112069</v>
      </c>
      <c r="BC686" t="n">
        <v>23.3366</v>
      </c>
      <c r="BD686" t="n">
        <v>42.6859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729</v>
      </c>
      <c r="F687" t="n">
        <v>2027322</v>
      </c>
      <c r="G687" t="s">
        <v>74</v>
      </c>
      <c r="H687" t="s">
        <v>75</v>
      </c>
      <c r="I687" t="s"/>
      <c r="J687" t="s">
        <v>76</v>
      </c>
      <c r="K687" t="n">
        <v>39.33</v>
      </c>
      <c r="L687" t="s">
        <v>77</v>
      </c>
      <c r="M687" t="s"/>
      <c r="N687" t="s">
        <v>733</v>
      </c>
      <c r="O687" t="s">
        <v>79</v>
      </c>
      <c r="P687" t="s">
        <v>730</v>
      </c>
      <c r="Q687" t="s"/>
      <c r="R687" t="s">
        <v>80</v>
      </c>
      <c r="S687" t="s">
        <v>205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HYPERLINK("https://hotelmonitor-cachepage.eclerx.com/savepage/tk_15433829424905944_sr_2058.html","info")</f>
        <v/>
      </c>
      <c r="AA687" t="n">
        <v>18529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/>
      <c r="AO687" t="s"/>
      <c r="AP687" t="n">
        <v>73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2329994</v>
      </c>
      <c r="AZ687" t="s">
        <v>731</v>
      </c>
      <c r="BA687" t="s"/>
      <c r="BB687" t="n">
        <v>112069</v>
      </c>
      <c r="BC687" t="n">
        <v>23.3366</v>
      </c>
      <c r="BD687" t="n">
        <v>42.6859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729</v>
      </c>
      <c r="F688" t="n">
        <v>2027322</v>
      </c>
      <c r="G688" t="s">
        <v>74</v>
      </c>
      <c r="H688" t="s">
        <v>75</v>
      </c>
      <c r="I688" t="s"/>
      <c r="J688" t="s">
        <v>76</v>
      </c>
      <c r="K688" t="n">
        <v>40.67</v>
      </c>
      <c r="L688" t="s">
        <v>77</v>
      </c>
      <c r="M688" t="s"/>
      <c r="N688" t="s">
        <v>734</v>
      </c>
      <c r="O688" t="s">
        <v>79</v>
      </c>
      <c r="P688" t="s">
        <v>730</v>
      </c>
      <c r="Q688" t="s"/>
      <c r="R688" t="s">
        <v>80</v>
      </c>
      <c r="S688" t="s">
        <v>430</v>
      </c>
      <c r="T688" t="s">
        <v>82</v>
      </c>
      <c r="U688" t="s"/>
      <c r="V688" t="s">
        <v>83</v>
      </c>
      <c r="W688" t="s">
        <v>138</v>
      </c>
      <c r="X688" t="s"/>
      <c r="Y688" t="s">
        <v>85</v>
      </c>
      <c r="Z688">
        <f>HYPERLINK("https://hotelmonitor-cachepage.eclerx.com/savepage/tk_15433829424905944_sr_2058.html","info")</f>
        <v/>
      </c>
      <c r="AA688" t="n">
        <v>18529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/>
      <c r="AO688" t="s"/>
      <c r="AP688" t="n">
        <v>73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2329994</v>
      </c>
      <c r="AZ688" t="s">
        <v>731</v>
      </c>
      <c r="BA688" t="s"/>
      <c r="BB688" t="n">
        <v>112069</v>
      </c>
      <c r="BC688" t="n">
        <v>23.3366</v>
      </c>
      <c r="BD688" t="n">
        <v>42.6859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729</v>
      </c>
      <c r="F689" t="n">
        <v>2027322</v>
      </c>
      <c r="G689" t="s">
        <v>74</v>
      </c>
      <c r="H689" t="s">
        <v>75</v>
      </c>
      <c r="I689" t="s"/>
      <c r="J689" t="s">
        <v>76</v>
      </c>
      <c r="K689" t="n">
        <v>42</v>
      </c>
      <c r="L689" t="s">
        <v>77</v>
      </c>
      <c r="M689" t="s"/>
      <c r="N689" t="s">
        <v>733</v>
      </c>
      <c r="O689" t="s">
        <v>79</v>
      </c>
      <c r="P689" t="s">
        <v>730</v>
      </c>
      <c r="Q689" t="s"/>
      <c r="R689" t="s">
        <v>80</v>
      </c>
      <c r="S689" t="s">
        <v>104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HYPERLINK("https://hotelmonitor-cachepage.eclerx.com/savepage/tk_15433829424905944_sr_2058.html","info")</f>
        <v/>
      </c>
      <c r="AA689" t="n">
        <v>18529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/>
      <c r="AO689" t="s"/>
      <c r="AP689" t="n">
        <v>73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2329994</v>
      </c>
      <c r="AZ689" t="s">
        <v>731</v>
      </c>
      <c r="BA689" t="s"/>
      <c r="BB689" t="n">
        <v>112069</v>
      </c>
      <c r="BC689" t="n">
        <v>23.3366</v>
      </c>
      <c r="BD689" t="n">
        <v>42.6859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729</v>
      </c>
      <c r="F690" t="n">
        <v>2027322</v>
      </c>
      <c r="G690" t="s">
        <v>74</v>
      </c>
      <c r="H690" t="s">
        <v>75</v>
      </c>
      <c r="I690" t="s"/>
      <c r="J690" t="s">
        <v>76</v>
      </c>
      <c r="K690" t="n">
        <v>43.33</v>
      </c>
      <c r="L690" t="s">
        <v>77</v>
      </c>
      <c r="M690" t="s"/>
      <c r="N690" t="s">
        <v>735</v>
      </c>
      <c r="O690" t="s">
        <v>79</v>
      </c>
      <c r="P690" t="s">
        <v>730</v>
      </c>
      <c r="Q690" t="s"/>
      <c r="R690" t="s">
        <v>80</v>
      </c>
      <c r="S690" t="s">
        <v>231</v>
      </c>
      <c r="T690" t="s">
        <v>82</v>
      </c>
      <c r="U690" t="s"/>
      <c r="V690" t="s">
        <v>83</v>
      </c>
      <c r="W690" t="s">
        <v>138</v>
      </c>
      <c r="X690" t="s"/>
      <c r="Y690" t="s">
        <v>85</v>
      </c>
      <c r="Z690">
        <f>HYPERLINK("https://hotelmonitor-cachepage.eclerx.com/savepage/tk_15433829424905944_sr_2058.html","info")</f>
        <v/>
      </c>
      <c r="AA690" t="n">
        <v>18529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/>
      <c r="AO690" t="s"/>
      <c r="AP690" t="n">
        <v>73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2329994</v>
      </c>
      <c r="AZ690" t="s">
        <v>731</v>
      </c>
      <c r="BA690" t="s"/>
      <c r="BB690" t="n">
        <v>112069</v>
      </c>
      <c r="BC690" t="n">
        <v>23.3366</v>
      </c>
      <c r="BD690" t="n">
        <v>42.6859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729</v>
      </c>
      <c r="F691" t="n">
        <v>2027322</v>
      </c>
      <c r="G691" t="s">
        <v>74</v>
      </c>
      <c r="H691" t="s">
        <v>75</v>
      </c>
      <c r="I691" t="s"/>
      <c r="J691" t="s">
        <v>76</v>
      </c>
      <c r="K691" t="n">
        <v>43.33</v>
      </c>
      <c r="L691" t="s">
        <v>77</v>
      </c>
      <c r="M691" t="s"/>
      <c r="N691" t="s">
        <v>734</v>
      </c>
      <c r="O691" t="s">
        <v>79</v>
      </c>
      <c r="P691" t="s">
        <v>730</v>
      </c>
      <c r="Q691" t="s"/>
      <c r="R691" t="s">
        <v>80</v>
      </c>
      <c r="S691" t="s">
        <v>231</v>
      </c>
      <c r="T691" t="s">
        <v>82</v>
      </c>
      <c r="U691" t="s"/>
      <c r="V691" t="s">
        <v>83</v>
      </c>
      <c r="W691" t="s">
        <v>138</v>
      </c>
      <c r="X691" t="s"/>
      <c r="Y691" t="s">
        <v>85</v>
      </c>
      <c r="Z691">
        <f>HYPERLINK("https://hotelmonitor-cachepage.eclerx.com/savepage/tk_15433829424905944_sr_2058.html","info")</f>
        <v/>
      </c>
      <c r="AA691" t="n">
        <v>18529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/>
      <c r="AO691" t="s"/>
      <c r="AP691" t="n">
        <v>73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2329994</v>
      </c>
      <c r="AZ691" t="s">
        <v>731</v>
      </c>
      <c r="BA691" t="s"/>
      <c r="BB691" t="n">
        <v>112069</v>
      </c>
      <c r="BC691" t="n">
        <v>23.3366</v>
      </c>
      <c r="BD691" t="n">
        <v>42.6859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729</v>
      </c>
      <c r="F692" t="n">
        <v>2027322</v>
      </c>
      <c r="G692" t="s">
        <v>74</v>
      </c>
      <c r="H692" t="s">
        <v>75</v>
      </c>
      <c r="I692" t="s"/>
      <c r="J692" t="s">
        <v>76</v>
      </c>
      <c r="K692" t="n">
        <v>44.67</v>
      </c>
      <c r="L692" t="s">
        <v>77</v>
      </c>
      <c r="M692" t="s"/>
      <c r="N692" t="s">
        <v>734</v>
      </c>
      <c r="O692" t="s">
        <v>79</v>
      </c>
      <c r="P692" t="s">
        <v>730</v>
      </c>
      <c r="Q692" t="s"/>
      <c r="R692" t="s">
        <v>80</v>
      </c>
      <c r="S692" t="s">
        <v>312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HYPERLINK("https://hotelmonitor-cachepage.eclerx.com/savepage/tk_15433829424905944_sr_2058.html","info")</f>
        <v/>
      </c>
      <c r="AA692" t="n">
        <v>18529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/>
      <c r="AO692" t="s"/>
      <c r="AP692" t="n">
        <v>73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2329994</v>
      </c>
      <c r="AZ692" t="s">
        <v>731</v>
      </c>
      <c r="BA692" t="s"/>
      <c r="BB692" t="n">
        <v>112069</v>
      </c>
      <c r="BC692" t="n">
        <v>23.3366</v>
      </c>
      <c r="BD692" t="n">
        <v>42.6859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729</v>
      </c>
      <c r="F693" t="n">
        <v>2027322</v>
      </c>
      <c r="G693" t="s">
        <v>74</v>
      </c>
      <c r="H693" t="s">
        <v>75</v>
      </c>
      <c r="I693" t="s"/>
      <c r="J693" t="s">
        <v>76</v>
      </c>
      <c r="K693" t="n">
        <v>46.67</v>
      </c>
      <c r="L693" t="s">
        <v>77</v>
      </c>
      <c r="M693" t="s"/>
      <c r="N693" t="s">
        <v>735</v>
      </c>
      <c r="O693" t="s">
        <v>79</v>
      </c>
      <c r="P693" t="s">
        <v>730</v>
      </c>
      <c r="Q693" t="s"/>
      <c r="R693" t="s">
        <v>80</v>
      </c>
      <c r="S693" t="s">
        <v>382</v>
      </c>
      <c r="T693" t="s">
        <v>82</v>
      </c>
      <c r="U693" t="s"/>
      <c r="V693" t="s">
        <v>83</v>
      </c>
      <c r="W693" t="s">
        <v>138</v>
      </c>
      <c r="X693" t="s"/>
      <c r="Y693" t="s">
        <v>85</v>
      </c>
      <c r="Z693">
        <f>HYPERLINK("https://hotelmonitor-cachepage.eclerx.com/savepage/tk_15433829424905944_sr_2058.html","info")</f>
        <v/>
      </c>
      <c r="AA693" t="n">
        <v>18529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/>
      <c r="AO693" t="s"/>
      <c r="AP693" t="n">
        <v>73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2329994</v>
      </c>
      <c r="AZ693" t="s">
        <v>731</v>
      </c>
      <c r="BA693" t="s"/>
      <c r="BB693" t="n">
        <v>112069</v>
      </c>
      <c r="BC693" t="n">
        <v>23.3366</v>
      </c>
      <c r="BD693" t="n">
        <v>42.6859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729</v>
      </c>
      <c r="F694" t="n">
        <v>2027322</v>
      </c>
      <c r="G694" t="s">
        <v>74</v>
      </c>
      <c r="H694" t="s">
        <v>75</v>
      </c>
      <c r="I694" t="s"/>
      <c r="J694" t="s">
        <v>76</v>
      </c>
      <c r="K694" t="n">
        <v>47.67</v>
      </c>
      <c r="L694" t="s">
        <v>77</v>
      </c>
      <c r="M694" t="s"/>
      <c r="N694" t="s">
        <v>735</v>
      </c>
      <c r="O694" t="s">
        <v>79</v>
      </c>
      <c r="P694" t="s">
        <v>730</v>
      </c>
      <c r="Q694" t="s"/>
      <c r="R694" t="s">
        <v>80</v>
      </c>
      <c r="S694" t="s">
        <v>506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HYPERLINK("https://hotelmonitor-cachepage.eclerx.com/savepage/tk_15433829424905944_sr_2058.html","info")</f>
        <v/>
      </c>
      <c r="AA694" t="n">
        <v>18529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/>
      <c r="AO694" t="s"/>
      <c r="AP694" t="n">
        <v>73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2329994</v>
      </c>
      <c r="AZ694" t="s">
        <v>731</v>
      </c>
      <c r="BA694" t="s"/>
      <c r="BB694" t="n">
        <v>112069</v>
      </c>
      <c r="BC694" t="n">
        <v>23.3366</v>
      </c>
      <c r="BD694" t="n">
        <v>42.6859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729</v>
      </c>
      <c r="F695" t="n">
        <v>2027322</v>
      </c>
      <c r="G695" t="s">
        <v>74</v>
      </c>
      <c r="H695" t="s">
        <v>75</v>
      </c>
      <c r="I695" t="s"/>
      <c r="J695" t="s">
        <v>76</v>
      </c>
      <c r="K695" t="n">
        <v>47.67</v>
      </c>
      <c r="L695" t="s">
        <v>77</v>
      </c>
      <c r="M695" t="s"/>
      <c r="N695" t="s">
        <v>734</v>
      </c>
      <c r="O695" t="s">
        <v>79</v>
      </c>
      <c r="P695" t="s">
        <v>730</v>
      </c>
      <c r="Q695" t="s"/>
      <c r="R695" t="s">
        <v>80</v>
      </c>
      <c r="S695" t="s">
        <v>506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HYPERLINK("https://hotelmonitor-cachepage.eclerx.com/savepage/tk_15433829424905944_sr_2058.html","info")</f>
        <v/>
      </c>
      <c r="AA695" t="n">
        <v>18529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/>
      <c r="AO695" t="s"/>
      <c r="AP695" t="n">
        <v>73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2329994</v>
      </c>
      <c r="AZ695" t="s">
        <v>731</v>
      </c>
      <c r="BA695" t="s"/>
      <c r="BB695" t="n">
        <v>112069</v>
      </c>
      <c r="BC695" t="n">
        <v>23.3366</v>
      </c>
      <c r="BD695" t="n">
        <v>42.6859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729</v>
      </c>
      <c r="F696" t="n">
        <v>2027322</v>
      </c>
      <c r="G696" t="s">
        <v>74</v>
      </c>
      <c r="H696" t="s">
        <v>75</v>
      </c>
      <c r="I696" t="s"/>
      <c r="J696" t="s">
        <v>76</v>
      </c>
      <c r="K696" t="n">
        <v>51</v>
      </c>
      <c r="L696" t="s">
        <v>77</v>
      </c>
      <c r="M696" t="s"/>
      <c r="N696" t="s">
        <v>735</v>
      </c>
      <c r="O696" t="s">
        <v>79</v>
      </c>
      <c r="P696" t="s">
        <v>730</v>
      </c>
      <c r="Q696" t="s"/>
      <c r="R696" t="s">
        <v>80</v>
      </c>
      <c r="S696" t="s">
        <v>162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HYPERLINK("https://hotelmonitor-cachepage.eclerx.com/savepage/tk_15433829424905944_sr_2058.html","info")</f>
        <v/>
      </c>
      <c r="AA696" t="n">
        <v>18529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/>
      <c r="AO696" t="s"/>
      <c r="AP696" t="n">
        <v>73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2329994</v>
      </c>
      <c r="AZ696" t="s">
        <v>731</v>
      </c>
      <c r="BA696" t="s"/>
      <c r="BB696" t="n">
        <v>112069</v>
      </c>
      <c r="BC696" t="n">
        <v>23.3366</v>
      </c>
      <c r="BD696" t="n">
        <v>42.6859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736</v>
      </c>
      <c r="F697" t="n">
        <v>2027315</v>
      </c>
      <c r="G697" t="s">
        <v>74</v>
      </c>
      <c r="H697" t="s">
        <v>75</v>
      </c>
      <c r="I697" t="s"/>
      <c r="J697" t="s">
        <v>76</v>
      </c>
      <c r="K697" t="n">
        <v>81.33</v>
      </c>
      <c r="L697" t="s">
        <v>77</v>
      </c>
      <c r="M697" t="s"/>
      <c r="N697" t="s">
        <v>133</v>
      </c>
      <c r="O697" t="s">
        <v>79</v>
      </c>
      <c r="P697" t="s">
        <v>737</v>
      </c>
      <c r="Q697" t="s"/>
      <c r="R697" t="s">
        <v>183</v>
      </c>
      <c r="S697" t="s">
        <v>188</v>
      </c>
      <c r="T697" t="s">
        <v>82</v>
      </c>
      <c r="U697" t="s"/>
      <c r="V697" t="s">
        <v>83</v>
      </c>
      <c r="W697" t="s">
        <v>138</v>
      </c>
      <c r="X697" t="s"/>
      <c r="Y697" t="s">
        <v>85</v>
      </c>
      <c r="Z697">
        <f>HYPERLINK("https://hotelmonitor-cachepage.eclerx.com/savepage/tk_15433830087927234_sr_2058.html","info")</f>
        <v/>
      </c>
      <c r="AA697" t="n">
        <v>9023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95</v>
      </c>
      <c r="AL697" t="s"/>
      <c r="AM697" t="s"/>
      <c r="AN697" t="s"/>
      <c r="AO697" t="s"/>
      <c r="AP697" t="n">
        <v>83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2992965</v>
      </c>
      <c r="AZ697" t="s">
        <v>738</v>
      </c>
      <c r="BA697" t="s"/>
      <c r="BB697" t="n">
        <v>112072</v>
      </c>
      <c r="BC697" t="n">
        <v>23.32</v>
      </c>
      <c r="BD697" t="n">
        <v>42.7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736</v>
      </c>
      <c r="F698" t="n">
        <v>2027315</v>
      </c>
      <c r="G698" t="s">
        <v>74</v>
      </c>
      <c r="H698" t="s">
        <v>75</v>
      </c>
      <c r="I698" t="s"/>
      <c r="J698" t="s">
        <v>76</v>
      </c>
      <c r="K698" t="n">
        <v>90.33</v>
      </c>
      <c r="L698" t="s">
        <v>77</v>
      </c>
      <c r="M698" t="s"/>
      <c r="N698" t="s">
        <v>133</v>
      </c>
      <c r="O698" t="s">
        <v>79</v>
      </c>
      <c r="P698" t="s">
        <v>737</v>
      </c>
      <c r="Q698" t="s"/>
      <c r="R698" t="s">
        <v>183</v>
      </c>
      <c r="S698" t="s">
        <v>739</v>
      </c>
      <c r="T698" t="s">
        <v>82</v>
      </c>
      <c r="U698" t="s"/>
      <c r="V698" t="s">
        <v>83</v>
      </c>
      <c r="W698" t="s">
        <v>138</v>
      </c>
      <c r="X698" t="s"/>
      <c r="Y698" t="s">
        <v>85</v>
      </c>
      <c r="Z698">
        <f>HYPERLINK("https://hotelmonitor-cachepage.eclerx.com/savepage/tk_15433830087927234_sr_2058.html","info")</f>
        <v/>
      </c>
      <c r="AA698" t="n">
        <v>9023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95</v>
      </c>
      <c r="AL698" t="s"/>
      <c r="AM698" t="s"/>
      <c r="AN698" t="s"/>
      <c r="AO698" t="s"/>
      <c r="AP698" t="n">
        <v>83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2992965</v>
      </c>
      <c r="AZ698" t="s">
        <v>738</v>
      </c>
      <c r="BA698" t="s"/>
      <c r="BB698" t="n">
        <v>112072</v>
      </c>
      <c r="BC698" t="n">
        <v>23.32</v>
      </c>
      <c r="BD698" t="n">
        <v>42.7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736</v>
      </c>
      <c r="F699" t="n">
        <v>2027315</v>
      </c>
      <c r="G699" t="s">
        <v>74</v>
      </c>
      <c r="H699" t="s">
        <v>75</v>
      </c>
      <c r="I699" t="s"/>
      <c r="J699" t="s">
        <v>76</v>
      </c>
      <c r="K699" t="n">
        <v>92</v>
      </c>
      <c r="L699" t="s">
        <v>77</v>
      </c>
      <c r="M699" t="s"/>
      <c r="N699" t="s">
        <v>141</v>
      </c>
      <c r="O699" t="s">
        <v>79</v>
      </c>
      <c r="P699" t="s">
        <v>737</v>
      </c>
      <c r="Q699" t="s"/>
      <c r="R699" t="s">
        <v>183</v>
      </c>
      <c r="S699" t="s">
        <v>740</v>
      </c>
      <c r="T699" t="s">
        <v>82</v>
      </c>
      <c r="U699" t="s"/>
      <c r="V699" t="s">
        <v>83</v>
      </c>
      <c r="W699" t="s">
        <v>138</v>
      </c>
      <c r="X699" t="s"/>
      <c r="Y699" t="s">
        <v>85</v>
      </c>
      <c r="Z699">
        <f>HYPERLINK("https://hotelmonitor-cachepage.eclerx.com/savepage/tk_15433830087927234_sr_2058.html","info")</f>
        <v/>
      </c>
      <c r="AA699" t="n">
        <v>9023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95</v>
      </c>
      <c r="AL699" t="s"/>
      <c r="AM699" t="s"/>
      <c r="AN699" t="s"/>
      <c r="AO699" t="s"/>
      <c r="AP699" t="n">
        <v>83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2992965</v>
      </c>
      <c r="AZ699" t="s">
        <v>738</v>
      </c>
      <c r="BA699" t="s"/>
      <c r="BB699" t="n">
        <v>112072</v>
      </c>
      <c r="BC699" t="n">
        <v>23.32</v>
      </c>
      <c r="BD699" t="n">
        <v>42.7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736</v>
      </c>
      <c r="F700" t="n">
        <v>2027315</v>
      </c>
      <c r="G700" t="s">
        <v>74</v>
      </c>
      <c r="H700" t="s">
        <v>75</v>
      </c>
      <c r="I700" t="s"/>
      <c r="J700" t="s">
        <v>76</v>
      </c>
      <c r="K700" t="n">
        <v>102.67</v>
      </c>
      <c r="L700" t="s">
        <v>77</v>
      </c>
      <c r="M700" t="s"/>
      <c r="N700" t="s">
        <v>100</v>
      </c>
      <c r="O700" t="s">
        <v>79</v>
      </c>
      <c r="P700" t="s">
        <v>737</v>
      </c>
      <c r="Q700" t="s"/>
      <c r="R700" t="s">
        <v>183</v>
      </c>
      <c r="S700" t="s">
        <v>259</v>
      </c>
      <c r="T700" t="s">
        <v>82</v>
      </c>
      <c r="U700" t="s"/>
      <c r="V700" t="s">
        <v>83</v>
      </c>
      <c r="W700" t="s">
        <v>138</v>
      </c>
      <c r="X700" t="s"/>
      <c r="Y700" t="s">
        <v>85</v>
      </c>
      <c r="Z700">
        <f>HYPERLINK("https://hotelmonitor-cachepage.eclerx.com/savepage/tk_15433830087927234_sr_2058.html","info")</f>
        <v/>
      </c>
      <c r="AA700" t="n">
        <v>9023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95</v>
      </c>
      <c r="AL700" t="s"/>
      <c r="AM700" t="s"/>
      <c r="AN700" t="s"/>
      <c r="AO700" t="s"/>
      <c r="AP700" t="n">
        <v>83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2992965</v>
      </c>
      <c r="AZ700" t="s">
        <v>738</v>
      </c>
      <c r="BA700" t="s"/>
      <c r="BB700" t="n">
        <v>112072</v>
      </c>
      <c r="BC700" t="n">
        <v>23.32</v>
      </c>
      <c r="BD700" t="n">
        <v>42.7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736</v>
      </c>
      <c r="F701" t="n">
        <v>2027315</v>
      </c>
      <c r="G701" t="s">
        <v>74</v>
      </c>
      <c r="H701" t="s">
        <v>75</v>
      </c>
      <c r="I701" t="s"/>
      <c r="J701" t="s">
        <v>76</v>
      </c>
      <c r="K701" t="n">
        <v>109.67</v>
      </c>
      <c r="L701" t="s">
        <v>77</v>
      </c>
      <c r="M701" t="s"/>
      <c r="N701" t="s">
        <v>141</v>
      </c>
      <c r="O701" t="s">
        <v>79</v>
      </c>
      <c r="P701" t="s">
        <v>737</v>
      </c>
      <c r="Q701" t="s"/>
      <c r="R701" t="s">
        <v>183</v>
      </c>
      <c r="S701" t="s">
        <v>702</v>
      </c>
      <c r="T701" t="s">
        <v>82</v>
      </c>
      <c r="U701" t="s"/>
      <c r="V701" t="s">
        <v>83</v>
      </c>
      <c r="W701" t="s">
        <v>138</v>
      </c>
      <c r="X701" t="s"/>
      <c r="Y701" t="s">
        <v>85</v>
      </c>
      <c r="Z701">
        <f>HYPERLINK("https://hotelmonitor-cachepage.eclerx.com/savepage/tk_15433830087927234_sr_2058.html","info")</f>
        <v/>
      </c>
      <c r="AA701" t="n">
        <v>9023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95</v>
      </c>
      <c r="AL701" t="s"/>
      <c r="AM701" t="s"/>
      <c r="AN701" t="s"/>
      <c r="AO701" t="s"/>
      <c r="AP701" t="n">
        <v>83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2992965</v>
      </c>
      <c r="AZ701" t="s">
        <v>738</v>
      </c>
      <c r="BA701" t="s"/>
      <c r="BB701" t="n">
        <v>112072</v>
      </c>
      <c r="BC701" t="n">
        <v>23.32</v>
      </c>
      <c r="BD701" t="n">
        <v>42.7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736</v>
      </c>
      <c r="F702" t="n">
        <v>2027315</v>
      </c>
      <c r="G702" t="s">
        <v>74</v>
      </c>
      <c r="H702" t="s">
        <v>75</v>
      </c>
      <c r="I702" t="s"/>
      <c r="J702" t="s">
        <v>76</v>
      </c>
      <c r="K702" t="n">
        <v>113.33</v>
      </c>
      <c r="L702" t="s">
        <v>77</v>
      </c>
      <c r="M702" t="s"/>
      <c r="N702" t="s">
        <v>164</v>
      </c>
      <c r="O702" t="s">
        <v>79</v>
      </c>
      <c r="P702" t="s">
        <v>737</v>
      </c>
      <c r="Q702" t="s"/>
      <c r="R702" t="s">
        <v>183</v>
      </c>
      <c r="S702" t="s">
        <v>741</v>
      </c>
      <c r="T702" t="s">
        <v>82</v>
      </c>
      <c r="U702" t="s"/>
      <c r="V702" t="s">
        <v>83</v>
      </c>
      <c r="W702" t="s">
        <v>138</v>
      </c>
      <c r="X702" t="s"/>
      <c r="Y702" t="s">
        <v>85</v>
      </c>
      <c r="Z702">
        <f>HYPERLINK("https://hotelmonitor-cachepage.eclerx.com/savepage/tk_15433830087927234_sr_2058.html","info")</f>
        <v/>
      </c>
      <c r="AA702" t="n">
        <v>9023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95</v>
      </c>
      <c r="AL702" t="s"/>
      <c r="AM702" t="s"/>
      <c r="AN702" t="s"/>
      <c r="AO702" t="s"/>
      <c r="AP702" t="n">
        <v>83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2992965</v>
      </c>
      <c r="AZ702" t="s">
        <v>738</v>
      </c>
      <c r="BA702" t="s"/>
      <c r="BB702" t="n">
        <v>112072</v>
      </c>
      <c r="BC702" t="n">
        <v>23.32</v>
      </c>
      <c r="BD702" t="n">
        <v>42.7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736</v>
      </c>
      <c r="F703" t="n">
        <v>2027315</v>
      </c>
      <c r="G703" t="s">
        <v>74</v>
      </c>
      <c r="H703" t="s">
        <v>75</v>
      </c>
      <c r="I703" t="s"/>
      <c r="J703" t="s">
        <v>76</v>
      </c>
      <c r="K703" t="n">
        <v>122.33</v>
      </c>
      <c r="L703" t="s">
        <v>77</v>
      </c>
      <c r="M703" t="s"/>
      <c r="N703" t="s">
        <v>100</v>
      </c>
      <c r="O703" t="s">
        <v>79</v>
      </c>
      <c r="P703" t="s">
        <v>737</v>
      </c>
      <c r="Q703" t="s"/>
      <c r="R703" t="s">
        <v>183</v>
      </c>
      <c r="S703" t="s">
        <v>742</v>
      </c>
      <c r="T703" t="s">
        <v>82</v>
      </c>
      <c r="U703" t="s"/>
      <c r="V703" t="s">
        <v>83</v>
      </c>
      <c r="W703" t="s">
        <v>138</v>
      </c>
      <c r="X703" t="s"/>
      <c r="Y703" t="s">
        <v>85</v>
      </c>
      <c r="Z703">
        <f>HYPERLINK("https://hotelmonitor-cachepage.eclerx.com/savepage/tk_15433830087927234_sr_2058.html","info")</f>
        <v/>
      </c>
      <c r="AA703" t="n">
        <v>9023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95</v>
      </c>
      <c r="AL703" t="s"/>
      <c r="AM703" t="s"/>
      <c r="AN703" t="s"/>
      <c r="AO703" t="s"/>
      <c r="AP703" t="n">
        <v>83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2992965</v>
      </c>
      <c r="AZ703" t="s">
        <v>738</v>
      </c>
      <c r="BA703" t="s"/>
      <c r="BB703" t="n">
        <v>112072</v>
      </c>
      <c r="BC703" t="n">
        <v>23.32</v>
      </c>
      <c r="BD703" t="n">
        <v>42.7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736</v>
      </c>
      <c r="F704" t="n">
        <v>2027315</v>
      </c>
      <c r="G704" t="s">
        <v>74</v>
      </c>
      <c r="H704" t="s">
        <v>75</v>
      </c>
      <c r="I704" t="s"/>
      <c r="J704" t="s">
        <v>76</v>
      </c>
      <c r="K704" t="n">
        <v>129.33</v>
      </c>
      <c r="L704" t="s">
        <v>77</v>
      </c>
      <c r="M704" t="s"/>
      <c r="N704" t="s">
        <v>372</v>
      </c>
      <c r="O704" t="s">
        <v>79</v>
      </c>
      <c r="P704" t="s">
        <v>737</v>
      </c>
      <c r="Q704" t="s"/>
      <c r="R704" t="s">
        <v>183</v>
      </c>
      <c r="S704" t="s">
        <v>743</v>
      </c>
      <c r="T704" t="s">
        <v>82</v>
      </c>
      <c r="U704" t="s"/>
      <c r="V704" t="s">
        <v>83</v>
      </c>
      <c r="W704" t="s">
        <v>138</v>
      </c>
      <c r="X704" t="s"/>
      <c r="Y704" t="s">
        <v>85</v>
      </c>
      <c r="Z704">
        <f>HYPERLINK("https://hotelmonitor-cachepage.eclerx.com/savepage/tk_15433830087927234_sr_2058.html","info")</f>
        <v/>
      </c>
      <c r="AA704" t="n">
        <v>9023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95</v>
      </c>
      <c r="AL704" t="s"/>
      <c r="AM704" t="s"/>
      <c r="AN704" t="s"/>
      <c r="AO704" t="s"/>
      <c r="AP704" t="n">
        <v>83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2992965</v>
      </c>
      <c r="AZ704" t="s">
        <v>738</v>
      </c>
      <c r="BA704" t="s"/>
      <c r="BB704" t="n">
        <v>112072</v>
      </c>
      <c r="BC704" t="n">
        <v>23.32</v>
      </c>
      <c r="BD704" t="n">
        <v>42.7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736</v>
      </c>
      <c r="F705" t="n">
        <v>2027315</v>
      </c>
      <c r="G705" t="s">
        <v>74</v>
      </c>
      <c r="H705" t="s">
        <v>75</v>
      </c>
      <c r="I705" t="s"/>
      <c r="J705" t="s">
        <v>76</v>
      </c>
      <c r="K705" t="n">
        <v>135.33</v>
      </c>
      <c r="L705" t="s">
        <v>77</v>
      </c>
      <c r="M705" t="s"/>
      <c r="N705" t="s">
        <v>164</v>
      </c>
      <c r="O705" t="s">
        <v>79</v>
      </c>
      <c r="P705" t="s">
        <v>737</v>
      </c>
      <c r="Q705" t="s"/>
      <c r="R705" t="s">
        <v>183</v>
      </c>
      <c r="S705" t="s">
        <v>710</v>
      </c>
      <c r="T705" t="s">
        <v>82</v>
      </c>
      <c r="U705" t="s"/>
      <c r="V705" t="s">
        <v>83</v>
      </c>
      <c r="W705" t="s">
        <v>138</v>
      </c>
      <c r="X705" t="s"/>
      <c r="Y705" t="s">
        <v>85</v>
      </c>
      <c r="Z705">
        <f>HYPERLINK("https://hotelmonitor-cachepage.eclerx.com/savepage/tk_15433830087927234_sr_2058.html","info")</f>
        <v/>
      </c>
      <c r="AA705" t="n">
        <v>9023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95</v>
      </c>
      <c r="AL705" t="s"/>
      <c r="AM705" t="s"/>
      <c r="AN705" t="s"/>
      <c r="AO705" t="s"/>
      <c r="AP705" t="n">
        <v>83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2992965</v>
      </c>
      <c r="AZ705" t="s">
        <v>738</v>
      </c>
      <c r="BA705" t="s"/>
      <c r="BB705" t="n">
        <v>112072</v>
      </c>
      <c r="BC705" t="n">
        <v>23.32</v>
      </c>
      <c r="BD705" t="n">
        <v>42.7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736</v>
      </c>
      <c r="F706" t="n">
        <v>2027315</v>
      </c>
      <c r="G706" t="s">
        <v>74</v>
      </c>
      <c r="H706" t="s">
        <v>75</v>
      </c>
      <c r="I706" t="s"/>
      <c r="J706" t="s">
        <v>76</v>
      </c>
      <c r="K706" t="n">
        <v>154.67</v>
      </c>
      <c r="L706" t="s">
        <v>77</v>
      </c>
      <c r="M706" t="s"/>
      <c r="N706" t="s">
        <v>372</v>
      </c>
      <c r="O706" t="s">
        <v>79</v>
      </c>
      <c r="P706" t="s">
        <v>737</v>
      </c>
      <c r="Q706" t="s"/>
      <c r="R706" t="s">
        <v>183</v>
      </c>
      <c r="S706" t="s">
        <v>715</v>
      </c>
      <c r="T706" t="s">
        <v>82</v>
      </c>
      <c r="U706" t="s"/>
      <c r="V706" t="s">
        <v>83</v>
      </c>
      <c r="W706" t="s">
        <v>138</v>
      </c>
      <c r="X706" t="s"/>
      <c r="Y706" t="s">
        <v>85</v>
      </c>
      <c r="Z706">
        <f>HYPERLINK("https://hotelmonitor-cachepage.eclerx.com/savepage/tk_15433830087927234_sr_2058.html","info")</f>
        <v/>
      </c>
      <c r="AA706" t="n">
        <v>9023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95</v>
      </c>
      <c r="AL706" t="s"/>
      <c r="AM706" t="s"/>
      <c r="AN706" t="s"/>
      <c r="AO706" t="s"/>
      <c r="AP706" t="n">
        <v>83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2992965</v>
      </c>
      <c r="AZ706" t="s">
        <v>738</v>
      </c>
      <c r="BA706" t="s"/>
      <c r="BB706" t="n">
        <v>112072</v>
      </c>
      <c r="BC706" t="n">
        <v>23.32</v>
      </c>
      <c r="BD706" t="n">
        <v>42.7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736</v>
      </c>
      <c r="F707" t="n">
        <v>2027315</v>
      </c>
      <c r="G707" t="s">
        <v>74</v>
      </c>
      <c r="H707" t="s">
        <v>75</v>
      </c>
      <c r="I707" t="s"/>
      <c r="J707" t="s">
        <v>76</v>
      </c>
      <c r="K707" t="n">
        <v>576</v>
      </c>
      <c r="L707" t="s">
        <v>77</v>
      </c>
      <c r="M707" t="s"/>
      <c r="N707" t="s">
        <v>129</v>
      </c>
      <c r="O707" t="s">
        <v>79</v>
      </c>
      <c r="P707" t="s">
        <v>737</v>
      </c>
      <c r="Q707" t="s"/>
      <c r="R707" t="s">
        <v>183</v>
      </c>
      <c r="S707" t="s">
        <v>744</v>
      </c>
      <c r="T707" t="s">
        <v>82</v>
      </c>
      <c r="U707" t="s"/>
      <c r="V707" t="s">
        <v>83</v>
      </c>
      <c r="W707" t="s">
        <v>138</v>
      </c>
      <c r="X707" t="s"/>
      <c r="Y707" t="s">
        <v>85</v>
      </c>
      <c r="Z707">
        <f>HYPERLINK("https://hotelmonitor-cachepage.eclerx.com/savepage/tk_15433830087927234_sr_2058.html","info")</f>
        <v/>
      </c>
      <c r="AA707" t="n">
        <v>9023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95</v>
      </c>
      <c r="AL707" t="s"/>
      <c r="AM707" t="s"/>
      <c r="AN707" t="s"/>
      <c r="AO707" t="s"/>
      <c r="AP707" t="n">
        <v>83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2992965</v>
      </c>
      <c r="AZ707" t="s">
        <v>738</v>
      </c>
      <c r="BA707" t="s"/>
      <c r="BB707" t="n">
        <v>112072</v>
      </c>
      <c r="BC707" t="n">
        <v>23.32</v>
      </c>
      <c r="BD707" t="n">
        <v>42.7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736</v>
      </c>
      <c r="F708" t="n">
        <v>2027315</v>
      </c>
      <c r="G708" t="s">
        <v>74</v>
      </c>
      <c r="H708" t="s">
        <v>75</v>
      </c>
      <c r="I708" t="s"/>
      <c r="J708" t="s">
        <v>76</v>
      </c>
      <c r="K708" t="n">
        <v>582.33</v>
      </c>
      <c r="L708" t="s">
        <v>77</v>
      </c>
      <c r="M708" t="s"/>
      <c r="N708" t="s">
        <v>129</v>
      </c>
      <c r="O708" t="s">
        <v>79</v>
      </c>
      <c r="P708" t="s">
        <v>737</v>
      </c>
      <c r="Q708" t="s"/>
      <c r="R708" t="s">
        <v>183</v>
      </c>
      <c r="S708" t="s">
        <v>745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HYPERLINK("https://hotelmonitor-cachepage.eclerx.com/savepage/tk_15433830087927234_sr_2058.html","info")</f>
        <v/>
      </c>
      <c r="AA708" t="n">
        <v>9023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95</v>
      </c>
      <c r="AL708" t="s"/>
      <c r="AM708" t="s"/>
      <c r="AN708" t="s"/>
      <c r="AO708" t="s"/>
      <c r="AP708" t="n">
        <v>83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2992965</v>
      </c>
      <c r="AZ708" t="s">
        <v>738</v>
      </c>
      <c r="BA708" t="s"/>
      <c r="BB708" t="n">
        <v>112072</v>
      </c>
      <c r="BC708" t="n">
        <v>23.32</v>
      </c>
      <c r="BD708" t="n">
        <v>42.7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736</v>
      </c>
      <c r="F709" t="n">
        <v>2027315</v>
      </c>
      <c r="G709" t="s">
        <v>74</v>
      </c>
      <c r="H709" t="s">
        <v>75</v>
      </c>
      <c r="I709" t="s"/>
      <c r="J709" t="s">
        <v>76</v>
      </c>
      <c r="K709" t="n">
        <v>692.33</v>
      </c>
      <c r="L709" t="s">
        <v>77</v>
      </c>
      <c r="M709" t="s"/>
      <c r="N709" t="s">
        <v>129</v>
      </c>
      <c r="O709" t="s">
        <v>79</v>
      </c>
      <c r="P709" t="s">
        <v>737</v>
      </c>
      <c r="Q709" t="s"/>
      <c r="R709" t="s">
        <v>183</v>
      </c>
      <c r="S709" t="s">
        <v>746</v>
      </c>
      <c r="T709" t="s">
        <v>82</v>
      </c>
      <c r="U709" t="s"/>
      <c r="V709" t="s">
        <v>83</v>
      </c>
      <c r="W709" t="s">
        <v>138</v>
      </c>
      <c r="X709" t="s"/>
      <c r="Y709" t="s">
        <v>85</v>
      </c>
      <c r="Z709">
        <f>HYPERLINK("https://hotelmonitor-cachepage.eclerx.com/savepage/tk_15433830087927234_sr_2058.html","info")</f>
        <v/>
      </c>
      <c r="AA709" t="n">
        <v>9023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95</v>
      </c>
      <c r="AL709" t="s"/>
      <c r="AM709" t="s"/>
      <c r="AN709" t="s"/>
      <c r="AO709" t="s"/>
      <c r="AP709" t="n">
        <v>83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2992965</v>
      </c>
      <c r="AZ709" t="s">
        <v>738</v>
      </c>
      <c r="BA709" t="s"/>
      <c r="BB709" t="n">
        <v>112072</v>
      </c>
      <c r="BC709" t="n">
        <v>23.32</v>
      </c>
      <c r="BD709" t="n">
        <v>42.7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736</v>
      </c>
      <c r="F710" t="n">
        <v>2027315</v>
      </c>
      <c r="G710" t="s">
        <v>74</v>
      </c>
      <c r="H710" t="s">
        <v>75</v>
      </c>
      <c r="I710" t="s"/>
      <c r="J710" t="s">
        <v>76</v>
      </c>
      <c r="K710" t="n">
        <v>711.67</v>
      </c>
      <c r="L710" t="s">
        <v>77</v>
      </c>
      <c r="M710" t="s"/>
      <c r="N710" t="s">
        <v>129</v>
      </c>
      <c r="O710" t="s">
        <v>79</v>
      </c>
      <c r="P710" t="s">
        <v>737</v>
      </c>
      <c r="Q710" t="s"/>
      <c r="R710" t="s">
        <v>183</v>
      </c>
      <c r="S710" t="s">
        <v>747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HYPERLINK("https://hotelmonitor-cachepage.eclerx.com/savepage/tk_15433830087927234_sr_2058.html","info")</f>
        <v/>
      </c>
      <c r="AA710" t="n">
        <v>9023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95</v>
      </c>
      <c r="AL710" t="s"/>
      <c r="AM710" t="s"/>
      <c r="AN710" t="s"/>
      <c r="AO710" t="s"/>
      <c r="AP710" t="n">
        <v>83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2992965</v>
      </c>
      <c r="AZ710" t="s">
        <v>738</v>
      </c>
      <c r="BA710" t="s"/>
      <c r="BB710" t="n">
        <v>112072</v>
      </c>
      <c r="BC710" t="n">
        <v>23.32</v>
      </c>
      <c r="BD710" t="n">
        <v>42.7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736</v>
      </c>
      <c r="F711" t="n">
        <v>2027315</v>
      </c>
      <c r="G711" t="s">
        <v>74</v>
      </c>
      <c r="H711" t="s">
        <v>75</v>
      </c>
      <c r="I711" t="s"/>
      <c r="J711" t="s">
        <v>76</v>
      </c>
      <c r="K711" t="n">
        <v>826</v>
      </c>
      <c r="L711" t="s">
        <v>77</v>
      </c>
      <c r="M711" t="s"/>
      <c r="N711" t="s">
        <v>129</v>
      </c>
      <c r="O711" t="s">
        <v>79</v>
      </c>
      <c r="P711" t="s">
        <v>737</v>
      </c>
      <c r="Q711" t="s"/>
      <c r="R711" t="s">
        <v>183</v>
      </c>
      <c r="S711" t="s">
        <v>748</v>
      </c>
      <c r="T711" t="s">
        <v>82</v>
      </c>
      <c r="U711" t="s"/>
      <c r="V711" t="s">
        <v>83</v>
      </c>
      <c r="W711" t="s">
        <v>118</v>
      </c>
      <c r="X711" t="s"/>
      <c r="Y711" t="s">
        <v>85</v>
      </c>
      <c r="Z711">
        <f>HYPERLINK("https://hotelmonitor-cachepage.eclerx.com/savepage/tk_15433830087927234_sr_2058.html","info")</f>
        <v/>
      </c>
      <c r="AA711" t="n">
        <v>9023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95</v>
      </c>
      <c r="AL711" t="s"/>
      <c r="AM711" t="s"/>
      <c r="AN711" t="s"/>
      <c r="AO711" t="s"/>
      <c r="AP711" t="n">
        <v>83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2992965</v>
      </c>
      <c r="AZ711" t="s">
        <v>738</v>
      </c>
      <c r="BA711" t="s"/>
      <c r="BB711" t="n">
        <v>112072</v>
      </c>
      <c r="BC711" t="n">
        <v>23.32</v>
      </c>
      <c r="BD711" t="n">
        <v>42.7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749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28.67</v>
      </c>
      <c r="L712" t="s">
        <v>77</v>
      </c>
      <c r="M712" t="s"/>
      <c r="N712" t="s">
        <v>750</v>
      </c>
      <c r="O712" t="s">
        <v>79</v>
      </c>
      <c r="P712" t="s">
        <v>749</v>
      </c>
      <c r="Q712" t="s"/>
      <c r="R712" t="s">
        <v>80</v>
      </c>
      <c r="S712" t="s">
        <v>98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HYPERLINK("https://hotelmonitor-cachepage.eclerx.com/savepage/tk_1543382685601881_sr_2058.html","info")</f>
        <v/>
      </c>
      <c r="AA712" t="n">
        <v>-3884479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95</v>
      </c>
      <c r="AL712" t="s"/>
      <c r="AM712" t="s"/>
      <c r="AN712" t="s"/>
      <c r="AO712" t="s"/>
      <c r="AP712" t="n">
        <v>24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3884479</v>
      </c>
      <c r="AZ712" t="s">
        <v>751</v>
      </c>
      <c r="BA712" t="s"/>
      <c r="BB712" t="n">
        <v>3053993</v>
      </c>
      <c r="BC712" t="n">
        <v>23.3125</v>
      </c>
      <c r="BD712" t="n">
        <v>42.691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749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31</v>
      </c>
      <c r="L713" t="s">
        <v>77</v>
      </c>
      <c r="M713" t="s"/>
      <c r="N713" t="s">
        <v>750</v>
      </c>
      <c r="O713" t="s">
        <v>79</v>
      </c>
      <c r="P713" t="s">
        <v>749</v>
      </c>
      <c r="Q713" t="s"/>
      <c r="R713" t="s">
        <v>80</v>
      </c>
      <c r="S713" t="s">
        <v>526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HYPERLINK("https://hotelmonitor-cachepage.eclerx.com/savepage/tk_1543382685601881_sr_2058.html","info")</f>
        <v/>
      </c>
      <c r="AA713" t="n">
        <v>-3884479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95</v>
      </c>
      <c r="AL713" t="s"/>
      <c r="AM713" t="s"/>
      <c r="AN713" t="s"/>
      <c r="AO713" t="s"/>
      <c r="AP713" t="n">
        <v>24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3884479</v>
      </c>
      <c r="AZ713" t="s">
        <v>751</v>
      </c>
      <c r="BA713" t="s"/>
      <c r="BB713" t="n">
        <v>3053993</v>
      </c>
      <c r="BC713" t="n">
        <v>23.3125</v>
      </c>
      <c r="BD713" t="n">
        <v>42.691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749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33.33</v>
      </c>
      <c r="L714" t="s">
        <v>77</v>
      </c>
      <c r="M714" t="s"/>
      <c r="N714" t="s">
        <v>262</v>
      </c>
      <c r="O714" t="s">
        <v>79</v>
      </c>
      <c r="P714" t="s">
        <v>749</v>
      </c>
      <c r="Q714" t="s"/>
      <c r="R714" t="s">
        <v>80</v>
      </c>
      <c r="S714" t="s">
        <v>203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HYPERLINK("https://hotelmonitor-cachepage.eclerx.com/savepage/tk_1543382685601881_sr_2058.html","info")</f>
        <v/>
      </c>
      <c r="AA714" t="n">
        <v>-3884479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95</v>
      </c>
      <c r="AL714" t="s"/>
      <c r="AM714" t="s"/>
      <c r="AN714" t="s"/>
      <c r="AO714" t="s"/>
      <c r="AP714" t="n">
        <v>24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3884479</v>
      </c>
      <c r="AZ714" t="s">
        <v>751</v>
      </c>
      <c r="BA714" t="s"/>
      <c r="BB714" t="n">
        <v>3053993</v>
      </c>
      <c r="BC714" t="n">
        <v>23.3125</v>
      </c>
      <c r="BD714" t="n">
        <v>42.691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749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33.33</v>
      </c>
      <c r="L715" t="s">
        <v>77</v>
      </c>
      <c r="M715" t="s"/>
      <c r="N715" t="s">
        <v>335</v>
      </c>
      <c r="O715" t="s">
        <v>79</v>
      </c>
      <c r="P715" t="s">
        <v>749</v>
      </c>
      <c r="Q715" t="s"/>
      <c r="R715" t="s">
        <v>80</v>
      </c>
      <c r="S715" t="s">
        <v>203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HYPERLINK("https://hotelmonitor-cachepage.eclerx.com/savepage/tk_1543382685601881_sr_2058.html","info")</f>
        <v/>
      </c>
      <c r="AA715" t="n">
        <v>-3884479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95</v>
      </c>
      <c r="AL715" t="s"/>
      <c r="AM715" t="s"/>
      <c r="AN715" t="s"/>
      <c r="AO715" t="s"/>
      <c r="AP715" t="n">
        <v>24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3884479</v>
      </c>
      <c r="AZ715" t="s">
        <v>751</v>
      </c>
      <c r="BA715" t="s"/>
      <c r="BB715" t="n">
        <v>3053993</v>
      </c>
      <c r="BC715" t="n">
        <v>23.3125</v>
      </c>
      <c r="BD715" t="n">
        <v>42.691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749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37.33</v>
      </c>
      <c r="L716" t="s">
        <v>77</v>
      </c>
      <c r="M716" t="s"/>
      <c r="N716" t="s">
        <v>262</v>
      </c>
      <c r="O716" t="s">
        <v>79</v>
      </c>
      <c r="P716" t="s">
        <v>749</v>
      </c>
      <c r="Q716" t="s"/>
      <c r="R716" t="s">
        <v>80</v>
      </c>
      <c r="S716" t="s">
        <v>149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HYPERLINK("https://hotelmonitor-cachepage.eclerx.com/savepage/tk_1543382685601881_sr_2058.html","info")</f>
        <v/>
      </c>
      <c r="AA716" t="n">
        <v>-3884479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95</v>
      </c>
      <c r="AL716" t="s"/>
      <c r="AM716" t="s"/>
      <c r="AN716" t="s"/>
      <c r="AO716" t="s"/>
      <c r="AP716" t="n">
        <v>24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3884479</v>
      </c>
      <c r="AZ716" t="s">
        <v>751</v>
      </c>
      <c r="BA716" t="s"/>
      <c r="BB716" t="n">
        <v>3053993</v>
      </c>
      <c r="BC716" t="n">
        <v>23.3125</v>
      </c>
      <c r="BD716" t="n">
        <v>42.691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749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37.33</v>
      </c>
      <c r="L717" t="s">
        <v>77</v>
      </c>
      <c r="M717" t="s"/>
      <c r="N717" t="s">
        <v>335</v>
      </c>
      <c r="O717" t="s">
        <v>79</v>
      </c>
      <c r="P717" t="s">
        <v>749</v>
      </c>
      <c r="Q717" t="s"/>
      <c r="R717" t="s">
        <v>80</v>
      </c>
      <c r="S717" t="s">
        <v>149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HYPERLINK("https://hotelmonitor-cachepage.eclerx.com/savepage/tk_1543382685601881_sr_2058.html","info")</f>
        <v/>
      </c>
      <c r="AA717" t="n">
        <v>-3884479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95</v>
      </c>
      <c r="AL717" t="s"/>
      <c r="AM717" t="s"/>
      <c r="AN717" t="s"/>
      <c r="AO717" t="s"/>
      <c r="AP717" t="n">
        <v>24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3884479</v>
      </c>
      <c r="AZ717" t="s">
        <v>751</v>
      </c>
      <c r="BA717" t="s"/>
      <c r="BB717" t="n">
        <v>3053993</v>
      </c>
      <c r="BC717" t="n">
        <v>23.3125</v>
      </c>
      <c r="BD717" t="n">
        <v>42.691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752</v>
      </c>
      <c r="F718" t="n">
        <v>2027339</v>
      </c>
      <c r="G718" t="s">
        <v>74</v>
      </c>
      <c r="H718" t="s">
        <v>75</v>
      </c>
      <c r="I718" t="s"/>
      <c r="J718" t="s">
        <v>76</v>
      </c>
      <c r="K718" t="n">
        <v>47.33</v>
      </c>
      <c r="L718" t="s">
        <v>77</v>
      </c>
      <c r="M718" t="s"/>
      <c r="N718" t="s">
        <v>133</v>
      </c>
      <c r="O718" t="s">
        <v>79</v>
      </c>
      <c r="P718" t="s">
        <v>753</v>
      </c>
      <c r="Q718" t="s"/>
      <c r="R718" t="s">
        <v>107</v>
      </c>
      <c r="S718" t="s">
        <v>121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HYPERLINK("https://hotelmonitor-cachepage.eclerx.com/savepage/tk_15433827011789472_sr_2058.html","info")</f>
        <v/>
      </c>
      <c r="AA718" t="n">
        <v>79035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95</v>
      </c>
      <c r="AL718" t="s"/>
      <c r="AM718" t="s"/>
      <c r="AN718" t="s"/>
      <c r="AO718" t="s"/>
      <c r="AP718" t="n">
        <v>27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2329433</v>
      </c>
      <c r="AZ718" t="s">
        <v>754</v>
      </c>
      <c r="BA718" t="s"/>
      <c r="BB718" t="n">
        <v>316476</v>
      </c>
      <c r="BC718" t="n">
        <v>23.3173</v>
      </c>
      <c r="BD718" t="n">
        <v>42.6857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752</v>
      </c>
      <c r="F719" t="n">
        <v>2027339</v>
      </c>
      <c r="G719" t="s">
        <v>74</v>
      </c>
      <c r="H719" t="s">
        <v>75</v>
      </c>
      <c r="I719" t="s"/>
      <c r="J719" t="s">
        <v>76</v>
      </c>
      <c r="K719" t="n">
        <v>58</v>
      </c>
      <c r="L719" t="s">
        <v>77</v>
      </c>
      <c r="M719" t="s"/>
      <c r="N719" t="s">
        <v>100</v>
      </c>
      <c r="O719" t="s">
        <v>79</v>
      </c>
      <c r="P719" t="s">
        <v>753</v>
      </c>
      <c r="Q719" t="s"/>
      <c r="R719" t="s">
        <v>107</v>
      </c>
      <c r="S719" t="s">
        <v>437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HYPERLINK("https://hotelmonitor-cachepage.eclerx.com/savepage/tk_15433827011789472_sr_2058.html","info")</f>
        <v/>
      </c>
      <c r="AA719" t="n">
        <v>79035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95</v>
      </c>
      <c r="AL719" t="s"/>
      <c r="AM719" t="s"/>
      <c r="AN719" t="s"/>
      <c r="AO719" t="s"/>
      <c r="AP719" t="n">
        <v>27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2329433</v>
      </c>
      <c r="AZ719" t="s">
        <v>754</v>
      </c>
      <c r="BA719" t="s"/>
      <c r="BB719" t="n">
        <v>316476</v>
      </c>
      <c r="BC719" t="n">
        <v>23.3173</v>
      </c>
      <c r="BD719" t="n">
        <v>42.6857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752</v>
      </c>
      <c r="F720" t="n">
        <v>2027339</v>
      </c>
      <c r="G720" t="s">
        <v>74</v>
      </c>
      <c r="H720" t="s">
        <v>75</v>
      </c>
      <c r="I720" t="s"/>
      <c r="J720" t="s">
        <v>76</v>
      </c>
      <c r="K720" t="n">
        <v>59</v>
      </c>
      <c r="L720" t="s">
        <v>77</v>
      </c>
      <c r="M720" t="s"/>
      <c r="N720" t="s">
        <v>97</v>
      </c>
      <c r="O720" t="s">
        <v>79</v>
      </c>
      <c r="P720" t="s">
        <v>753</v>
      </c>
      <c r="Q720" t="s"/>
      <c r="R720" t="s">
        <v>107</v>
      </c>
      <c r="S720" t="s">
        <v>302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HYPERLINK("https://hotelmonitor-cachepage.eclerx.com/savepage/tk_15433827011789472_sr_2058.html","info")</f>
        <v/>
      </c>
      <c r="AA720" t="n">
        <v>79035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95</v>
      </c>
      <c r="AL720" t="s"/>
      <c r="AM720" t="s"/>
      <c r="AN720" t="s"/>
      <c r="AO720" t="s"/>
      <c r="AP720" t="n">
        <v>27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2329433</v>
      </c>
      <c r="AZ720" t="s">
        <v>754</v>
      </c>
      <c r="BA720" t="s"/>
      <c r="BB720" t="n">
        <v>316476</v>
      </c>
      <c r="BC720" t="n">
        <v>23.3173</v>
      </c>
      <c r="BD720" t="n">
        <v>42.6857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752</v>
      </c>
      <c r="F721" t="n">
        <v>2027339</v>
      </c>
      <c r="G721" t="s">
        <v>74</v>
      </c>
      <c r="H721" t="s">
        <v>75</v>
      </c>
      <c r="I721" t="s"/>
      <c r="J721" t="s">
        <v>76</v>
      </c>
      <c r="K721" t="n">
        <v>74</v>
      </c>
      <c r="L721" t="s">
        <v>77</v>
      </c>
      <c r="M721" t="s"/>
      <c r="N721" t="s">
        <v>755</v>
      </c>
      <c r="O721" t="s">
        <v>79</v>
      </c>
      <c r="P721" t="s">
        <v>753</v>
      </c>
      <c r="Q721" t="s"/>
      <c r="R721" t="s">
        <v>107</v>
      </c>
      <c r="S721" t="s">
        <v>373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HYPERLINK("https://hotelmonitor-cachepage.eclerx.com/savepage/tk_15433827011789472_sr_2058.html","info")</f>
        <v/>
      </c>
      <c r="AA721" t="n">
        <v>79035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95</v>
      </c>
      <c r="AL721" t="s"/>
      <c r="AM721" t="s"/>
      <c r="AN721" t="s"/>
      <c r="AO721" t="s"/>
      <c r="AP721" t="n">
        <v>27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2329433</v>
      </c>
      <c r="AZ721" t="s">
        <v>754</v>
      </c>
      <c r="BA721" t="s"/>
      <c r="BB721" t="n">
        <v>316476</v>
      </c>
      <c r="BC721" t="n">
        <v>23.3173</v>
      </c>
      <c r="BD721" t="n">
        <v>42.6857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752</v>
      </c>
      <c r="F722" t="n">
        <v>2027339</v>
      </c>
      <c r="G722" t="s">
        <v>74</v>
      </c>
      <c r="H722" t="s">
        <v>75</v>
      </c>
      <c r="I722" t="s"/>
      <c r="J722" t="s">
        <v>76</v>
      </c>
      <c r="K722" t="n">
        <v>79.67</v>
      </c>
      <c r="L722" t="s">
        <v>77</v>
      </c>
      <c r="M722" t="s"/>
      <c r="N722" t="s">
        <v>756</v>
      </c>
      <c r="O722" t="s">
        <v>79</v>
      </c>
      <c r="P722" t="s">
        <v>753</v>
      </c>
      <c r="Q722" t="s"/>
      <c r="R722" t="s">
        <v>107</v>
      </c>
      <c r="S722" t="s">
        <v>757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HYPERLINK("https://hotelmonitor-cachepage.eclerx.com/savepage/tk_15433827011789472_sr_2058.html","info")</f>
        <v/>
      </c>
      <c r="AA722" t="n">
        <v>79035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95</v>
      </c>
      <c r="AL722" t="s"/>
      <c r="AM722" t="s"/>
      <c r="AN722" t="s"/>
      <c r="AO722" t="s"/>
      <c r="AP722" t="n">
        <v>27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2329433</v>
      </c>
      <c r="AZ722" t="s">
        <v>754</v>
      </c>
      <c r="BA722" t="s"/>
      <c r="BB722" t="n">
        <v>316476</v>
      </c>
      <c r="BC722" t="n">
        <v>23.3173</v>
      </c>
      <c r="BD722" t="n">
        <v>42.6857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752</v>
      </c>
      <c r="F723" t="n">
        <v>2027339</v>
      </c>
      <c r="G723" t="s">
        <v>74</v>
      </c>
      <c r="H723" t="s">
        <v>75</v>
      </c>
      <c r="I723" t="s"/>
      <c r="J723" t="s">
        <v>76</v>
      </c>
      <c r="K723" t="n">
        <v>90</v>
      </c>
      <c r="L723" t="s">
        <v>77</v>
      </c>
      <c r="M723" t="s"/>
      <c r="N723" t="s">
        <v>758</v>
      </c>
      <c r="O723" t="s">
        <v>79</v>
      </c>
      <c r="P723" t="s">
        <v>753</v>
      </c>
      <c r="Q723" t="s"/>
      <c r="R723" t="s">
        <v>107</v>
      </c>
      <c r="S723" t="s">
        <v>481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HYPERLINK("https://hotelmonitor-cachepage.eclerx.com/savepage/tk_15433827011789472_sr_2058.html","info")</f>
        <v/>
      </c>
      <c r="AA723" t="n">
        <v>79035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95</v>
      </c>
      <c r="AL723" t="s"/>
      <c r="AM723" t="s"/>
      <c r="AN723" t="s"/>
      <c r="AO723" t="s"/>
      <c r="AP723" t="n">
        <v>27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2329433</v>
      </c>
      <c r="AZ723" t="s">
        <v>754</v>
      </c>
      <c r="BA723" t="s"/>
      <c r="BB723" t="n">
        <v>316476</v>
      </c>
      <c r="BC723" t="n">
        <v>23.3173</v>
      </c>
      <c r="BD723" t="n">
        <v>42.6857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759</v>
      </c>
      <c r="F724" t="n">
        <v>2027347</v>
      </c>
      <c r="G724" t="s">
        <v>74</v>
      </c>
      <c r="H724" t="s">
        <v>75</v>
      </c>
      <c r="I724" t="s"/>
      <c r="J724" t="s">
        <v>76</v>
      </c>
      <c r="K724" t="n">
        <v>23.33</v>
      </c>
      <c r="L724" t="s">
        <v>77</v>
      </c>
      <c r="M724" t="s"/>
      <c r="N724" t="s">
        <v>97</v>
      </c>
      <c r="O724" t="s">
        <v>79</v>
      </c>
      <c r="P724" t="s">
        <v>760</v>
      </c>
      <c r="Q724" t="s"/>
      <c r="R724" t="s">
        <v>80</v>
      </c>
      <c r="S724" t="s">
        <v>369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HYPERLINK("https://hotelmonitor-cachepage.eclerx.com/savepage/tk_15433829849443378_sr_2058.html","info")</f>
        <v/>
      </c>
      <c r="AA724" t="n">
        <v>129744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95</v>
      </c>
      <c r="AL724" t="s"/>
      <c r="AM724" t="s"/>
      <c r="AN724" t="s"/>
      <c r="AO724" t="s"/>
      <c r="AP724" t="n">
        <v>78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2330046</v>
      </c>
      <c r="AZ724" t="s">
        <v>761</v>
      </c>
      <c r="BA724" t="s"/>
      <c r="BB724" t="n">
        <v>316602</v>
      </c>
      <c r="BC724" t="n">
        <v>23.3147</v>
      </c>
      <c r="BD724" t="n">
        <v>42.6973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762</v>
      </c>
      <c r="F725" t="n">
        <v>2027344</v>
      </c>
      <c r="G725" t="s">
        <v>74</v>
      </c>
      <c r="H725" t="s">
        <v>75</v>
      </c>
      <c r="I725" t="s"/>
      <c r="J725" t="s">
        <v>76</v>
      </c>
      <c r="K725" t="n">
        <v>22.67</v>
      </c>
      <c r="L725" t="s">
        <v>77</v>
      </c>
      <c r="M725" t="s"/>
      <c r="N725" t="s">
        <v>100</v>
      </c>
      <c r="O725" t="s">
        <v>79</v>
      </c>
      <c r="P725" t="s">
        <v>763</v>
      </c>
      <c r="Q725" t="s"/>
      <c r="R725" t="s">
        <v>80</v>
      </c>
      <c r="S725" t="s">
        <v>354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HYPERLINK("https://hotelmonitor-cachepage.eclerx.com/savepage/tk_15433829192589662_sr_2058.html","info")</f>
        <v/>
      </c>
      <c r="AA725" t="n">
        <v>102394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95</v>
      </c>
      <c r="AL725" t="s"/>
      <c r="AM725" t="s"/>
      <c r="AN725" t="s"/>
      <c r="AO725" t="s"/>
      <c r="AP725" t="n">
        <v>68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2329899</v>
      </c>
      <c r="AZ725" t="s">
        <v>764</v>
      </c>
      <c r="BA725" t="s"/>
      <c r="BB725" t="n">
        <v>1094701</v>
      </c>
      <c r="BC725" t="n">
        <v>23.413</v>
      </c>
      <c r="BD725" t="n">
        <v>42.6385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762</v>
      </c>
      <c r="F726" t="n">
        <v>2027344</v>
      </c>
      <c r="G726" t="s">
        <v>74</v>
      </c>
      <c r="H726" t="s">
        <v>75</v>
      </c>
      <c r="I726" t="s"/>
      <c r="J726" t="s">
        <v>76</v>
      </c>
      <c r="K726" t="n">
        <v>24.33</v>
      </c>
      <c r="L726" t="s">
        <v>77</v>
      </c>
      <c r="M726" t="s"/>
      <c r="N726" t="s">
        <v>97</v>
      </c>
      <c r="O726" t="s">
        <v>79</v>
      </c>
      <c r="P726" t="s">
        <v>763</v>
      </c>
      <c r="Q726" t="s"/>
      <c r="R726" t="s">
        <v>80</v>
      </c>
      <c r="S726" t="s">
        <v>623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HYPERLINK("https://hotelmonitor-cachepage.eclerx.com/savepage/tk_15433829192589662_sr_2058.html","info")</f>
        <v/>
      </c>
      <c r="AA726" t="n">
        <v>102394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95</v>
      </c>
      <c r="AL726" t="s"/>
      <c r="AM726" t="s"/>
      <c r="AN726" t="s"/>
      <c r="AO726" t="s"/>
      <c r="AP726" t="n">
        <v>68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2329899</v>
      </c>
      <c r="AZ726" t="s">
        <v>764</v>
      </c>
      <c r="BA726" t="s"/>
      <c r="BB726" t="n">
        <v>1094701</v>
      </c>
      <c r="BC726" t="n">
        <v>23.413</v>
      </c>
      <c r="BD726" t="n">
        <v>42.6385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762</v>
      </c>
      <c r="F727" t="n">
        <v>2027344</v>
      </c>
      <c r="G727" t="s">
        <v>74</v>
      </c>
      <c r="H727" t="s">
        <v>75</v>
      </c>
      <c r="I727" t="s"/>
      <c r="J727" t="s">
        <v>76</v>
      </c>
      <c r="K727" t="n">
        <v>26</v>
      </c>
      <c r="L727" t="s">
        <v>77</v>
      </c>
      <c r="M727" t="s"/>
      <c r="N727" t="s">
        <v>100</v>
      </c>
      <c r="O727" t="s">
        <v>79</v>
      </c>
      <c r="P727" t="s">
        <v>763</v>
      </c>
      <c r="Q727" t="s"/>
      <c r="R727" t="s">
        <v>80</v>
      </c>
      <c r="S727" t="s">
        <v>94</v>
      </c>
      <c r="T727" t="s">
        <v>82</v>
      </c>
      <c r="U727" t="s"/>
      <c r="V727" t="s">
        <v>83</v>
      </c>
      <c r="W727" t="s">
        <v>138</v>
      </c>
      <c r="X727" t="s"/>
      <c r="Y727" t="s">
        <v>85</v>
      </c>
      <c r="Z727">
        <f>HYPERLINK("https://hotelmonitor-cachepage.eclerx.com/savepage/tk_15433829192589662_sr_2058.html","info")</f>
        <v/>
      </c>
      <c r="AA727" t="n">
        <v>102394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95</v>
      </c>
      <c r="AL727" t="s"/>
      <c r="AM727" t="s"/>
      <c r="AN727" t="s"/>
      <c r="AO727" t="s"/>
      <c r="AP727" t="n">
        <v>68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2329899</v>
      </c>
      <c r="AZ727" t="s">
        <v>764</v>
      </c>
      <c r="BA727" t="s"/>
      <c r="BB727" t="n">
        <v>1094701</v>
      </c>
      <c r="BC727" t="n">
        <v>23.413</v>
      </c>
      <c r="BD727" t="n">
        <v>42.6385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762</v>
      </c>
      <c r="F728" t="n">
        <v>2027344</v>
      </c>
      <c r="G728" t="s">
        <v>74</v>
      </c>
      <c r="H728" t="s">
        <v>75</v>
      </c>
      <c r="I728" t="s"/>
      <c r="J728" t="s">
        <v>76</v>
      </c>
      <c r="K728" t="n">
        <v>29.67</v>
      </c>
      <c r="L728" t="s">
        <v>77</v>
      </c>
      <c r="M728" t="s"/>
      <c r="N728" t="s">
        <v>265</v>
      </c>
      <c r="O728" t="s">
        <v>79</v>
      </c>
      <c r="P728" t="s">
        <v>763</v>
      </c>
      <c r="Q728" t="s"/>
      <c r="R728" t="s">
        <v>80</v>
      </c>
      <c r="S728" t="s">
        <v>376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HYPERLINK("https://hotelmonitor-cachepage.eclerx.com/savepage/tk_15433829192589662_sr_2058.html","info")</f>
        <v/>
      </c>
      <c r="AA728" t="n">
        <v>102394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95</v>
      </c>
      <c r="AL728" t="s"/>
      <c r="AM728" t="s"/>
      <c r="AN728" t="s"/>
      <c r="AO728" t="s"/>
      <c r="AP728" t="n">
        <v>68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2329899</v>
      </c>
      <c r="AZ728" t="s">
        <v>764</v>
      </c>
      <c r="BA728" t="s"/>
      <c r="BB728" t="n">
        <v>1094701</v>
      </c>
      <c r="BC728" t="n">
        <v>23.413</v>
      </c>
      <c r="BD728" t="n">
        <v>42.6385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765</v>
      </c>
      <c r="F729" t="n">
        <v>5331948</v>
      </c>
      <c r="G729" t="s">
        <v>74</v>
      </c>
      <c r="H729" t="s">
        <v>75</v>
      </c>
      <c r="I729" t="s"/>
      <c r="J729" t="s">
        <v>76</v>
      </c>
      <c r="K729" t="n">
        <v>31.33</v>
      </c>
      <c r="L729" t="s">
        <v>77</v>
      </c>
      <c r="M729" t="s"/>
      <c r="N729" t="s">
        <v>106</v>
      </c>
      <c r="O729" t="s">
        <v>79</v>
      </c>
      <c r="P729" t="s">
        <v>766</v>
      </c>
      <c r="Q729" t="s"/>
      <c r="R729" t="s">
        <v>80</v>
      </c>
      <c r="S729" t="s">
        <v>110</v>
      </c>
      <c r="T729" t="s">
        <v>82</v>
      </c>
      <c r="U729" t="s"/>
      <c r="V729" t="s">
        <v>83</v>
      </c>
      <c r="W729" t="s">
        <v>138</v>
      </c>
      <c r="X729" t="s"/>
      <c r="Y729" t="s">
        <v>85</v>
      </c>
      <c r="Z729">
        <f>HYPERLINK("https://hotelmonitor-cachepage.eclerx.com/savepage/tk_1543382994572851_sr_2058.html","info")</f>
        <v/>
      </c>
      <c r="AA729" t="n">
        <v>49394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95</v>
      </c>
      <c r="AL729" t="s"/>
      <c r="AM729" t="s"/>
      <c r="AN729" t="s"/>
      <c r="AO729" t="s"/>
      <c r="AP729" t="n">
        <v>80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n">
        <v>5025249</v>
      </c>
      <c r="AZ729" t="s">
        <v>767</v>
      </c>
      <c r="BA729" t="s"/>
      <c r="BB729" t="n">
        <v>4332125</v>
      </c>
      <c r="BC729" t="n">
        <v>23.3229</v>
      </c>
      <c r="BD729" t="n">
        <v>42.6955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765</v>
      </c>
      <c r="F730" t="n">
        <v>5331948</v>
      </c>
      <c r="G730" t="s">
        <v>74</v>
      </c>
      <c r="H730" t="s">
        <v>75</v>
      </c>
      <c r="I730" t="s"/>
      <c r="J730" t="s">
        <v>76</v>
      </c>
      <c r="K730" t="n">
        <v>35.67</v>
      </c>
      <c r="L730" t="s">
        <v>77</v>
      </c>
      <c r="M730" t="s"/>
      <c r="N730" t="s">
        <v>106</v>
      </c>
      <c r="O730" t="s">
        <v>79</v>
      </c>
      <c r="P730" t="s">
        <v>766</v>
      </c>
      <c r="Q730" t="s"/>
      <c r="R730" t="s">
        <v>80</v>
      </c>
      <c r="S730" t="s">
        <v>406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HYPERLINK("https://hotelmonitor-cachepage.eclerx.com/savepage/tk_1543382994572851_sr_2058.html","info")</f>
        <v/>
      </c>
      <c r="AA730" t="n">
        <v>49394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95</v>
      </c>
      <c r="AL730" t="s"/>
      <c r="AM730" t="s"/>
      <c r="AN730" t="s"/>
      <c r="AO730" t="s"/>
      <c r="AP730" t="n">
        <v>80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n">
        <v>5025249</v>
      </c>
      <c r="AZ730" t="s">
        <v>767</v>
      </c>
      <c r="BA730" t="s"/>
      <c r="BB730" t="n">
        <v>4332125</v>
      </c>
      <c r="BC730" t="n">
        <v>23.3229</v>
      </c>
      <c r="BD730" t="n">
        <v>42.6955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768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27.33</v>
      </c>
      <c r="L731" t="s">
        <v>77</v>
      </c>
      <c r="M731" t="s"/>
      <c r="N731" t="s">
        <v>360</v>
      </c>
      <c r="O731" t="s">
        <v>79</v>
      </c>
      <c r="P731" t="s">
        <v>768</v>
      </c>
      <c r="Q731" t="s"/>
      <c r="R731" t="s">
        <v>80</v>
      </c>
      <c r="S731" t="s">
        <v>664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HYPERLINK("https://hotelmonitor-cachepage.eclerx.com/savepage/tk_15433829098658147_sr_2058.html","info")</f>
        <v/>
      </c>
      <c r="AA731" t="n">
        <v>-2992956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95</v>
      </c>
      <c r="AL731" t="s"/>
      <c r="AM731" t="s"/>
      <c r="AN731" t="s"/>
      <c r="AO731" t="s"/>
      <c r="AP731" t="n">
        <v>66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n">
        <v>2992956</v>
      </c>
      <c r="AZ731" t="s">
        <v>769</v>
      </c>
      <c r="BA731" t="s"/>
      <c r="BB731" t="n">
        <v>1869737</v>
      </c>
      <c r="BC731" t="n">
        <v>23.32</v>
      </c>
      <c r="BD731" t="n">
        <v>42.71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768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28.67</v>
      </c>
      <c r="L732" t="s">
        <v>77</v>
      </c>
      <c r="M732" t="s"/>
      <c r="N732" t="s">
        <v>360</v>
      </c>
      <c r="O732" t="s">
        <v>79</v>
      </c>
      <c r="P732" t="s">
        <v>768</v>
      </c>
      <c r="Q732" t="s"/>
      <c r="R732" t="s">
        <v>80</v>
      </c>
      <c r="S732" t="s">
        <v>98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HYPERLINK("https://hotelmonitor-cachepage.eclerx.com/savepage/tk_15433829098658147_sr_2058.html","info")</f>
        <v/>
      </c>
      <c r="AA732" t="n">
        <v>-2992956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95</v>
      </c>
      <c r="AL732" t="s"/>
      <c r="AM732" t="s"/>
      <c r="AN732" t="s"/>
      <c r="AO732" t="s"/>
      <c r="AP732" t="n">
        <v>66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n">
        <v>2992956</v>
      </c>
      <c r="AZ732" t="s">
        <v>769</v>
      </c>
      <c r="BA732" t="s"/>
      <c r="BB732" t="n">
        <v>1869737</v>
      </c>
      <c r="BC732" t="n">
        <v>23.32</v>
      </c>
      <c r="BD732" t="n">
        <v>42.71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768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32.67</v>
      </c>
      <c r="L733" t="s">
        <v>77</v>
      </c>
      <c r="M733" t="s"/>
      <c r="N733" t="s">
        <v>770</v>
      </c>
      <c r="O733" t="s">
        <v>79</v>
      </c>
      <c r="P733" t="s">
        <v>768</v>
      </c>
      <c r="Q733" t="s"/>
      <c r="R733" t="s">
        <v>80</v>
      </c>
      <c r="S733" t="s">
        <v>492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HYPERLINK("https://hotelmonitor-cachepage.eclerx.com/savepage/tk_15433829098658147_sr_2058.html","info")</f>
        <v/>
      </c>
      <c r="AA733" t="n">
        <v>-2992956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95</v>
      </c>
      <c r="AL733" t="s"/>
      <c r="AM733" t="s"/>
      <c r="AN733" t="s"/>
      <c r="AO733" t="s"/>
      <c r="AP733" t="n">
        <v>66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n">
        <v>2992956</v>
      </c>
      <c r="AZ733" t="s">
        <v>769</v>
      </c>
      <c r="BA733" t="s"/>
      <c r="BB733" t="n">
        <v>1869737</v>
      </c>
      <c r="BC733" t="n">
        <v>23.32</v>
      </c>
      <c r="BD733" t="n">
        <v>42.71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768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34.33</v>
      </c>
      <c r="L734" t="s">
        <v>77</v>
      </c>
      <c r="M734" t="s"/>
      <c r="N734" t="s">
        <v>770</v>
      </c>
      <c r="O734" t="s">
        <v>79</v>
      </c>
      <c r="P734" t="s">
        <v>768</v>
      </c>
      <c r="Q734" t="s"/>
      <c r="R734" t="s">
        <v>80</v>
      </c>
      <c r="S734" t="s">
        <v>220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HYPERLINK("https://hotelmonitor-cachepage.eclerx.com/savepage/tk_15433829098658147_sr_2058.html","info")</f>
        <v/>
      </c>
      <c r="AA734" t="n">
        <v>-2992956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95</v>
      </c>
      <c r="AL734" t="s"/>
      <c r="AM734" t="s"/>
      <c r="AN734" t="s"/>
      <c r="AO734" t="s"/>
      <c r="AP734" t="n">
        <v>66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n">
        <v>2992956</v>
      </c>
      <c r="AZ734" t="s">
        <v>769</v>
      </c>
      <c r="BA734" t="s"/>
      <c r="BB734" t="n">
        <v>1869737</v>
      </c>
      <c r="BC734" t="n">
        <v>23.32</v>
      </c>
      <c r="BD734" t="n">
        <v>42.71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768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54.33</v>
      </c>
      <c r="L735" t="s">
        <v>77</v>
      </c>
      <c r="M735" t="s"/>
      <c r="N735" t="s">
        <v>771</v>
      </c>
      <c r="O735" t="s">
        <v>79</v>
      </c>
      <c r="P735" t="s">
        <v>768</v>
      </c>
      <c r="Q735" t="s"/>
      <c r="R735" t="s">
        <v>80</v>
      </c>
      <c r="S735" t="s">
        <v>772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HYPERLINK("https://hotelmonitor-cachepage.eclerx.com/savepage/tk_15433829098658147_sr_2058.html","info")</f>
        <v/>
      </c>
      <c r="AA735" t="n">
        <v>-2992956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95</v>
      </c>
      <c r="AL735" t="s"/>
      <c r="AM735" t="s"/>
      <c r="AN735" t="s"/>
      <c r="AO735" t="s"/>
      <c r="AP735" t="n">
        <v>66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2992956</v>
      </c>
      <c r="AZ735" t="s">
        <v>769</v>
      </c>
      <c r="BA735" t="s"/>
      <c r="BB735" t="n">
        <v>1869737</v>
      </c>
      <c r="BC735" t="n">
        <v>23.32</v>
      </c>
      <c r="BD735" t="n">
        <v>42.71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768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57.33</v>
      </c>
      <c r="L736" t="s">
        <v>77</v>
      </c>
      <c r="M736" t="s"/>
      <c r="N736" t="s">
        <v>771</v>
      </c>
      <c r="O736" t="s">
        <v>79</v>
      </c>
      <c r="P736" t="s">
        <v>768</v>
      </c>
      <c r="Q736" t="s"/>
      <c r="R736" t="s">
        <v>80</v>
      </c>
      <c r="S736" t="s">
        <v>126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HYPERLINK("https://hotelmonitor-cachepage.eclerx.com/savepage/tk_15433829098658147_sr_2058.html","info")</f>
        <v/>
      </c>
      <c r="AA736" t="n">
        <v>-2992956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95</v>
      </c>
      <c r="AL736" t="s"/>
      <c r="AM736" t="s"/>
      <c r="AN736" t="s"/>
      <c r="AO736" t="s"/>
      <c r="AP736" t="n">
        <v>66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2992956</v>
      </c>
      <c r="AZ736" t="s">
        <v>769</v>
      </c>
      <c r="BA736" t="s"/>
      <c r="BB736" t="n">
        <v>1869737</v>
      </c>
      <c r="BC736" t="n">
        <v>23.32</v>
      </c>
      <c r="BD736" t="n">
        <v>42.71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773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20.67</v>
      </c>
      <c r="L737" t="s">
        <v>77</v>
      </c>
      <c r="M737" t="s"/>
      <c r="N737" t="s">
        <v>642</v>
      </c>
      <c r="O737" t="s">
        <v>79</v>
      </c>
      <c r="P737" t="s">
        <v>773</v>
      </c>
      <c r="Q737" t="s"/>
      <c r="R737" t="s">
        <v>80</v>
      </c>
      <c r="S737" t="s">
        <v>179</v>
      </c>
      <c r="T737" t="s">
        <v>82</v>
      </c>
      <c r="U737" t="s"/>
      <c r="V737" t="s">
        <v>83</v>
      </c>
      <c r="W737" t="s">
        <v>138</v>
      </c>
      <c r="X737" t="s"/>
      <c r="Y737" t="s">
        <v>85</v>
      </c>
      <c r="Z737">
        <f>HYPERLINK("https://hotelmonitor-cachepage.eclerx.com/savepage/tk_15433826164026456_sr_2058.html","info")</f>
        <v/>
      </c>
      <c r="AA737" t="n">
        <v>-6796948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/>
      <c r="AO737" t="s"/>
      <c r="AP737" t="n">
        <v>11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6796948</v>
      </c>
      <c r="AZ737" t="s">
        <v>774</v>
      </c>
      <c r="BA737" t="s"/>
      <c r="BB737" t="n">
        <v>3053985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773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21</v>
      </c>
      <c r="L738" t="s">
        <v>77</v>
      </c>
      <c r="M738" t="s"/>
      <c r="N738" t="s">
        <v>775</v>
      </c>
      <c r="O738" t="s">
        <v>79</v>
      </c>
      <c r="P738" t="s">
        <v>773</v>
      </c>
      <c r="Q738" t="s"/>
      <c r="R738" t="s">
        <v>80</v>
      </c>
      <c r="S738" t="s">
        <v>776</v>
      </c>
      <c r="T738" t="s">
        <v>82</v>
      </c>
      <c r="U738" t="s"/>
      <c r="V738" t="s">
        <v>83</v>
      </c>
      <c r="W738" t="s">
        <v>138</v>
      </c>
      <c r="X738" t="s"/>
      <c r="Y738" t="s">
        <v>85</v>
      </c>
      <c r="Z738">
        <f>HYPERLINK("https://hotelmonitor-cachepage.eclerx.com/savepage/tk_15433826164026456_sr_2058.html","info")</f>
        <v/>
      </c>
      <c r="AA738" t="n">
        <v>-6796948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/>
      <c r="AO738" t="s"/>
      <c r="AP738" t="n">
        <v>11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6796948</v>
      </c>
      <c r="AZ738" t="s">
        <v>774</v>
      </c>
      <c r="BA738" t="s"/>
      <c r="BB738" t="n">
        <v>3053985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777</v>
      </c>
      <c r="F739" t="n">
        <v>3887736</v>
      </c>
      <c r="G739" t="s">
        <v>74</v>
      </c>
      <c r="H739" t="s">
        <v>75</v>
      </c>
      <c r="I739" t="s"/>
      <c r="J739" t="s">
        <v>76</v>
      </c>
      <c r="K739" t="n">
        <v>26.67</v>
      </c>
      <c r="L739" t="s">
        <v>77</v>
      </c>
      <c r="M739" t="s"/>
      <c r="N739" t="s">
        <v>262</v>
      </c>
      <c r="O739" t="s">
        <v>79</v>
      </c>
      <c r="P739" t="s">
        <v>778</v>
      </c>
      <c r="Q739" t="s"/>
      <c r="R739" t="s">
        <v>107</v>
      </c>
      <c r="S739" t="s">
        <v>535</v>
      </c>
      <c r="T739" t="s">
        <v>82</v>
      </c>
      <c r="U739" t="s"/>
      <c r="V739" t="s">
        <v>83</v>
      </c>
      <c r="W739" t="s">
        <v>138</v>
      </c>
      <c r="X739" t="s"/>
      <c r="Y739" t="s">
        <v>85</v>
      </c>
      <c r="Z739">
        <f>HYPERLINK("https://hotelmonitor-cachepage.eclerx.com/savepage/tk_15433826288128402_sr_2058.html","info")</f>
        <v/>
      </c>
      <c r="AA739" t="n">
        <v>18680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95</v>
      </c>
      <c r="AL739" t="s"/>
      <c r="AM739" t="s"/>
      <c r="AN739" t="s"/>
      <c r="AO739" t="s"/>
      <c r="AP739" t="n">
        <v>13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2329327</v>
      </c>
      <c r="AZ739" t="s">
        <v>779</v>
      </c>
      <c r="BA739" t="s"/>
      <c r="BB739" t="n">
        <v>112066</v>
      </c>
      <c r="BC739" t="n">
        <v>23.3604</v>
      </c>
      <c r="BD739" t="n">
        <v>42.6762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777</v>
      </c>
      <c r="F740" t="n">
        <v>3887736</v>
      </c>
      <c r="G740" t="s">
        <v>74</v>
      </c>
      <c r="H740" t="s">
        <v>75</v>
      </c>
      <c r="I740" t="s"/>
      <c r="J740" t="s">
        <v>76</v>
      </c>
      <c r="K740" t="n">
        <v>28.33</v>
      </c>
      <c r="L740" t="s">
        <v>77</v>
      </c>
      <c r="M740" t="s"/>
      <c r="N740" t="s">
        <v>100</v>
      </c>
      <c r="O740" t="s">
        <v>79</v>
      </c>
      <c r="P740" t="s">
        <v>778</v>
      </c>
      <c r="Q740" t="s"/>
      <c r="R740" t="s">
        <v>107</v>
      </c>
      <c r="S740" t="s">
        <v>418</v>
      </c>
      <c r="T740" t="s">
        <v>82</v>
      </c>
      <c r="U740" t="s"/>
      <c r="V740" t="s">
        <v>83</v>
      </c>
      <c r="W740" t="s">
        <v>138</v>
      </c>
      <c r="X740" t="s"/>
      <c r="Y740" t="s">
        <v>85</v>
      </c>
      <c r="Z740">
        <f>HYPERLINK("https://hotelmonitor-cachepage.eclerx.com/savepage/tk_15433826288128402_sr_2058.html","info")</f>
        <v/>
      </c>
      <c r="AA740" t="n">
        <v>18680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95</v>
      </c>
      <c r="AL740" t="s"/>
      <c r="AM740" t="s"/>
      <c r="AN740" t="s"/>
      <c r="AO740" t="s"/>
      <c r="AP740" t="n">
        <v>13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2329327</v>
      </c>
      <c r="AZ740" t="s">
        <v>779</v>
      </c>
      <c r="BA740" t="s"/>
      <c r="BB740" t="n">
        <v>112066</v>
      </c>
      <c r="BC740" t="n">
        <v>23.3604</v>
      </c>
      <c r="BD740" t="n">
        <v>42.6762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777</v>
      </c>
      <c r="F741" t="n">
        <v>3887736</v>
      </c>
      <c r="G741" t="s">
        <v>74</v>
      </c>
      <c r="H741" t="s">
        <v>75</v>
      </c>
      <c r="I741" t="s"/>
      <c r="J741" t="s">
        <v>76</v>
      </c>
      <c r="K741" t="n">
        <v>32</v>
      </c>
      <c r="L741" t="s">
        <v>77</v>
      </c>
      <c r="M741" t="s"/>
      <c r="N741" t="s">
        <v>262</v>
      </c>
      <c r="O741" t="s">
        <v>79</v>
      </c>
      <c r="P741" t="s">
        <v>778</v>
      </c>
      <c r="Q741" t="s"/>
      <c r="R741" t="s">
        <v>107</v>
      </c>
      <c r="S741" t="s">
        <v>491</v>
      </c>
      <c r="T741" t="s">
        <v>82</v>
      </c>
      <c r="U741" t="s"/>
      <c r="V741" t="s">
        <v>83</v>
      </c>
      <c r="W741" t="s">
        <v>138</v>
      </c>
      <c r="X741" t="s"/>
      <c r="Y741" t="s">
        <v>85</v>
      </c>
      <c r="Z741">
        <f>HYPERLINK("https://hotelmonitor-cachepage.eclerx.com/savepage/tk_15433826288128402_sr_2058.html","info")</f>
        <v/>
      </c>
      <c r="AA741" t="n">
        <v>18680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95</v>
      </c>
      <c r="AL741" t="s"/>
      <c r="AM741" t="s"/>
      <c r="AN741" t="s"/>
      <c r="AO741" t="s"/>
      <c r="AP741" t="n">
        <v>13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2329327</v>
      </c>
      <c r="AZ741" t="s">
        <v>779</v>
      </c>
      <c r="BA741" t="s"/>
      <c r="BB741" t="n">
        <v>112066</v>
      </c>
      <c r="BC741" t="n">
        <v>23.3604</v>
      </c>
      <c r="BD741" t="n">
        <v>42.6762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777</v>
      </c>
      <c r="F742" t="n">
        <v>3887736</v>
      </c>
      <c r="G742" t="s">
        <v>74</v>
      </c>
      <c r="H742" t="s">
        <v>75</v>
      </c>
      <c r="I742" t="s"/>
      <c r="J742" t="s">
        <v>76</v>
      </c>
      <c r="K742" t="n">
        <v>34</v>
      </c>
      <c r="L742" t="s">
        <v>77</v>
      </c>
      <c r="M742" t="s"/>
      <c r="N742" t="s">
        <v>100</v>
      </c>
      <c r="O742" t="s">
        <v>79</v>
      </c>
      <c r="P742" t="s">
        <v>778</v>
      </c>
      <c r="Q742" t="s"/>
      <c r="R742" t="s">
        <v>107</v>
      </c>
      <c r="S742" t="s">
        <v>426</v>
      </c>
      <c r="T742" t="s">
        <v>82</v>
      </c>
      <c r="U742" t="s"/>
      <c r="V742" t="s">
        <v>83</v>
      </c>
      <c r="W742" t="s">
        <v>138</v>
      </c>
      <c r="X742" t="s"/>
      <c r="Y742" t="s">
        <v>85</v>
      </c>
      <c r="Z742">
        <f>HYPERLINK("https://hotelmonitor-cachepage.eclerx.com/savepage/tk_15433826288128402_sr_2058.html","info")</f>
        <v/>
      </c>
      <c r="AA742" t="n">
        <v>18680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95</v>
      </c>
      <c r="AL742" t="s"/>
      <c r="AM742" t="s"/>
      <c r="AN742" t="s"/>
      <c r="AO742" t="s"/>
      <c r="AP742" t="n">
        <v>13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2329327</v>
      </c>
      <c r="AZ742" t="s">
        <v>779</v>
      </c>
      <c r="BA742" t="s"/>
      <c r="BB742" t="n">
        <v>112066</v>
      </c>
      <c r="BC742" t="n">
        <v>23.3604</v>
      </c>
      <c r="BD742" t="n">
        <v>42.6762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777</v>
      </c>
      <c r="F743" t="n">
        <v>3887736</v>
      </c>
      <c r="G743" t="s">
        <v>74</v>
      </c>
      <c r="H743" t="s">
        <v>75</v>
      </c>
      <c r="I743" t="s"/>
      <c r="J743" t="s">
        <v>76</v>
      </c>
      <c r="K743" t="n">
        <v>36.67</v>
      </c>
      <c r="L743" t="s">
        <v>77</v>
      </c>
      <c r="M743" t="s"/>
      <c r="N743" t="s">
        <v>116</v>
      </c>
      <c r="O743" t="s">
        <v>79</v>
      </c>
      <c r="P743" t="s">
        <v>778</v>
      </c>
      <c r="Q743" t="s"/>
      <c r="R743" t="s">
        <v>107</v>
      </c>
      <c r="S743" t="s">
        <v>146</v>
      </c>
      <c r="T743" t="s">
        <v>82</v>
      </c>
      <c r="U743" t="s"/>
      <c r="V743" t="s">
        <v>83</v>
      </c>
      <c r="W743" t="s">
        <v>138</v>
      </c>
      <c r="X743" t="s"/>
      <c r="Y743" t="s">
        <v>85</v>
      </c>
      <c r="Z743">
        <f>HYPERLINK("https://hotelmonitor-cachepage.eclerx.com/savepage/tk_15433826288128402_sr_2058.html","info")</f>
        <v/>
      </c>
      <c r="AA743" t="n">
        <v>18680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95</v>
      </c>
      <c r="AL743" t="s"/>
      <c r="AM743" t="s"/>
      <c r="AN743" t="s"/>
      <c r="AO743" t="s"/>
      <c r="AP743" t="n">
        <v>13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2329327</v>
      </c>
      <c r="AZ743" t="s">
        <v>779</v>
      </c>
      <c r="BA743" t="s"/>
      <c r="BB743" t="n">
        <v>112066</v>
      </c>
      <c r="BC743" t="n">
        <v>23.3604</v>
      </c>
      <c r="BD743" t="n">
        <v>42.6762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777</v>
      </c>
      <c r="F744" t="n">
        <v>3887736</v>
      </c>
      <c r="G744" t="s">
        <v>74</v>
      </c>
      <c r="H744" t="s">
        <v>75</v>
      </c>
      <c r="I744" t="s"/>
      <c r="J744" t="s">
        <v>76</v>
      </c>
      <c r="K744" t="n">
        <v>44</v>
      </c>
      <c r="L744" t="s">
        <v>77</v>
      </c>
      <c r="M744" t="s"/>
      <c r="N744" t="s">
        <v>116</v>
      </c>
      <c r="O744" t="s">
        <v>79</v>
      </c>
      <c r="P744" t="s">
        <v>778</v>
      </c>
      <c r="Q744" t="s"/>
      <c r="R744" t="s">
        <v>107</v>
      </c>
      <c r="S744" t="s">
        <v>407</v>
      </c>
      <c r="T744" t="s">
        <v>82</v>
      </c>
      <c r="U744" t="s"/>
      <c r="V744" t="s">
        <v>83</v>
      </c>
      <c r="W744" t="s">
        <v>138</v>
      </c>
      <c r="X744" t="s"/>
      <c r="Y744" t="s">
        <v>85</v>
      </c>
      <c r="Z744">
        <f>HYPERLINK("https://hotelmonitor-cachepage.eclerx.com/savepage/tk_15433826288128402_sr_2058.html","info")</f>
        <v/>
      </c>
      <c r="AA744" t="n">
        <v>18680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95</v>
      </c>
      <c r="AL744" t="s"/>
      <c r="AM744" t="s"/>
      <c r="AN744" t="s"/>
      <c r="AO744" t="s"/>
      <c r="AP744" t="n">
        <v>13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2329327</v>
      </c>
      <c r="AZ744" t="s">
        <v>779</v>
      </c>
      <c r="BA744" t="s"/>
      <c r="BB744" t="n">
        <v>112066</v>
      </c>
      <c r="BC744" t="n">
        <v>23.3604</v>
      </c>
      <c r="BD744" t="n">
        <v>42.6762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780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76.67</v>
      </c>
      <c r="L745" t="s">
        <v>77</v>
      </c>
      <c r="M745" t="s"/>
      <c r="N745" t="s">
        <v>380</v>
      </c>
      <c r="O745" t="s">
        <v>79</v>
      </c>
      <c r="P745" t="s">
        <v>780</v>
      </c>
      <c r="Q745" t="s"/>
      <c r="R745" t="s">
        <v>107</v>
      </c>
      <c r="S745" t="s">
        <v>186</v>
      </c>
      <c r="T745" t="s">
        <v>82</v>
      </c>
      <c r="U745" t="s"/>
      <c r="V745" t="s">
        <v>83</v>
      </c>
      <c r="W745" t="s"/>
      <c r="X745" t="s"/>
      <c r="Y745" t="s">
        <v>85</v>
      </c>
      <c r="Z745">
        <f>HYPERLINK("https://hotelmonitor-cachepage.eclerx.com/savepage/tk_1543382947070361_sr_2058.html","info")</f>
        <v/>
      </c>
      <c r="AA745" t="n">
        <v>-2992960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95</v>
      </c>
      <c r="AL745" t="s"/>
      <c r="AM745" t="s"/>
      <c r="AN745" t="s"/>
      <c r="AO745" t="s"/>
      <c r="AP745" t="n">
        <v>74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2992960</v>
      </c>
      <c r="AZ745" t="s">
        <v>781</v>
      </c>
      <c r="BA745" t="s"/>
      <c r="BB745" t="n">
        <v>4141361</v>
      </c>
      <c r="BC745" t="n">
        <v>23.6093</v>
      </c>
      <c r="BD745" t="n">
        <v>42.2697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780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91</v>
      </c>
      <c r="L746" t="s">
        <v>77</v>
      </c>
      <c r="M746" t="s"/>
      <c r="N746" t="s">
        <v>380</v>
      </c>
      <c r="O746" t="s">
        <v>79</v>
      </c>
      <c r="P746" t="s">
        <v>780</v>
      </c>
      <c r="Q746" t="s"/>
      <c r="R746" t="s">
        <v>107</v>
      </c>
      <c r="S746" t="s">
        <v>320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HYPERLINK("https://hotelmonitor-cachepage.eclerx.com/savepage/tk_1543382947070361_sr_2058.html","info")</f>
        <v/>
      </c>
      <c r="AA746" t="n">
        <v>-2992960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95</v>
      </c>
      <c r="AL746" t="s"/>
      <c r="AM746" t="s"/>
      <c r="AN746" t="s"/>
      <c r="AO746" t="s"/>
      <c r="AP746" t="n">
        <v>74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2992960</v>
      </c>
      <c r="AZ746" t="s">
        <v>781</v>
      </c>
      <c r="BA746" t="s"/>
      <c r="BB746" t="n">
        <v>4141361</v>
      </c>
      <c r="BC746" t="n">
        <v>23.6093</v>
      </c>
      <c r="BD746" t="n">
        <v>42.2697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780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108.67</v>
      </c>
      <c r="L747" t="s">
        <v>77</v>
      </c>
      <c r="M747" t="s"/>
      <c r="N747" t="s">
        <v>380</v>
      </c>
      <c r="O747" t="s">
        <v>79</v>
      </c>
      <c r="P747" t="s">
        <v>780</v>
      </c>
      <c r="Q747" t="s"/>
      <c r="R747" t="s">
        <v>107</v>
      </c>
      <c r="S747" t="s">
        <v>782</v>
      </c>
      <c r="T747" t="s">
        <v>82</v>
      </c>
      <c r="U747" t="s"/>
      <c r="V747" t="s">
        <v>83</v>
      </c>
      <c r="W747" t="s">
        <v>118</v>
      </c>
      <c r="X747" t="s"/>
      <c r="Y747" t="s">
        <v>85</v>
      </c>
      <c r="Z747">
        <f>HYPERLINK("https://hotelmonitor-cachepage.eclerx.com/savepage/tk_1543382947070361_sr_2058.html","info")</f>
        <v/>
      </c>
      <c r="AA747" t="n">
        <v>-2992960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95</v>
      </c>
      <c r="AL747" t="s"/>
      <c r="AM747" t="s"/>
      <c r="AN747" t="s"/>
      <c r="AO747" t="s"/>
      <c r="AP747" t="n">
        <v>74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2992960</v>
      </c>
      <c r="AZ747" t="s">
        <v>781</v>
      </c>
      <c r="BA747" t="s"/>
      <c r="BB747" t="n">
        <v>4141361</v>
      </c>
      <c r="BC747" t="n">
        <v>23.6093</v>
      </c>
      <c r="BD747" t="n">
        <v>42.2697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783</v>
      </c>
      <c r="F748" t="n">
        <v>2027319</v>
      </c>
      <c r="G748" t="s">
        <v>74</v>
      </c>
      <c r="H748" t="s">
        <v>75</v>
      </c>
      <c r="I748" t="s"/>
      <c r="J748" t="s">
        <v>76</v>
      </c>
      <c r="K748" t="n">
        <v>62.67</v>
      </c>
      <c r="L748" t="s">
        <v>77</v>
      </c>
      <c r="M748" t="s"/>
      <c r="N748" t="s">
        <v>189</v>
      </c>
      <c r="O748" t="s">
        <v>79</v>
      </c>
      <c r="P748" t="s">
        <v>784</v>
      </c>
      <c r="Q748" t="s"/>
      <c r="R748" t="s">
        <v>183</v>
      </c>
      <c r="S748" t="s">
        <v>137</v>
      </c>
      <c r="T748" t="s">
        <v>82</v>
      </c>
      <c r="U748" t="s"/>
      <c r="V748" t="s">
        <v>83</v>
      </c>
      <c r="W748" t="s">
        <v>138</v>
      </c>
      <c r="X748" t="s"/>
      <c r="Y748" t="s">
        <v>85</v>
      </c>
      <c r="Z748">
        <f>HYPERLINK("https://hotelmonitor-cachepage.eclerx.com/savepage/tk_15433827859998097_sr_2058.html","info")</f>
        <v/>
      </c>
      <c r="AA748" t="n">
        <v>17280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/>
      <c r="AO748" t="s"/>
      <c r="AP748" t="n">
        <v>44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2329623</v>
      </c>
      <c r="AZ748" t="s">
        <v>785</v>
      </c>
      <c r="BA748" t="s"/>
      <c r="BB748" t="n">
        <v>112061</v>
      </c>
      <c r="BC748" t="n">
        <v>23.3249</v>
      </c>
      <c r="BD748" t="n">
        <v>42.6941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783</v>
      </c>
      <c r="F749" t="n">
        <v>2027319</v>
      </c>
      <c r="G749" t="s">
        <v>74</v>
      </c>
      <c r="H749" t="s">
        <v>75</v>
      </c>
      <c r="I749" t="s"/>
      <c r="J749" t="s">
        <v>76</v>
      </c>
      <c r="K749" t="n">
        <v>64.67</v>
      </c>
      <c r="L749" t="s">
        <v>77</v>
      </c>
      <c r="M749" t="s"/>
      <c r="N749" t="s">
        <v>189</v>
      </c>
      <c r="O749" t="s">
        <v>79</v>
      </c>
      <c r="P749" t="s">
        <v>784</v>
      </c>
      <c r="Q749" t="s"/>
      <c r="R749" t="s">
        <v>183</v>
      </c>
      <c r="S749" t="s">
        <v>167</v>
      </c>
      <c r="T749" t="s">
        <v>82</v>
      </c>
      <c r="U749" t="s"/>
      <c r="V749" t="s">
        <v>83</v>
      </c>
      <c r="W749" t="s">
        <v>138</v>
      </c>
      <c r="X749" t="s"/>
      <c r="Y749" t="s">
        <v>85</v>
      </c>
      <c r="Z749">
        <f>HYPERLINK("https://hotelmonitor-cachepage.eclerx.com/savepage/tk_15433827859998097_sr_2058.html","info")</f>
        <v/>
      </c>
      <c r="AA749" t="n">
        <v>17280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/>
      <c r="AO749" t="s"/>
      <c r="AP749" t="n">
        <v>44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2329623</v>
      </c>
      <c r="AZ749" t="s">
        <v>785</v>
      </c>
      <c r="BA749" t="s"/>
      <c r="BB749" t="n">
        <v>112061</v>
      </c>
      <c r="BC749" t="n">
        <v>23.3249</v>
      </c>
      <c r="BD749" t="n">
        <v>42.6941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783</v>
      </c>
      <c r="F750" t="n">
        <v>2027319</v>
      </c>
      <c r="G750" t="s">
        <v>74</v>
      </c>
      <c r="H750" t="s">
        <v>75</v>
      </c>
      <c r="I750" t="s"/>
      <c r="J750" t="s">
        <v>76</v>
      </c>
      <c r="K750" t="n">
        <v>65.33</v>
      </c>
      <c r="L750" t="s">
        <v>77</v>
      </c>
      <c r="M750" t="s"/>
      <c r="N750" t="s">
        <v>97</v>
      </c>
      <c r="O750" t="s">
        <v>79</v>
      </c>
      <c r="P750" t="s">
        <v>784</v>
      </c>
      <c r="Q750" t="s"/>
      <c r="R750" t="s">
        <v>183</v>
      </c>
      <c r="S750" t="s">
        <v>169</v>
      </c>
      <c r="T750" t="s">
        <v>82</v>
      </c>
      <c r="U750" t="s"/>
      <c r="V750" t="s">
        <v>83</v>
      </c>
      <c r="W750" t="s">
        <v>138</v>
      </c>
      <c r="X750" t="s"/>
      <c r="Y750" t="s">
        <v>85</v>
      </c>
      <c r="Z750">
        <f>HYPERLINK("https://hotelmonitor-cachepage.eclerx.com/savepage/tk_15433827859998097_sr_2058.html","info")</f>
        <v/>
      </c>
      <c r="AA750" t="n">
        <v>17280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/>
      <c r="AO750" t="s"/>
      <c r="AP750" t="n">
        <v>44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2329623</v>
      </c>
      <c r="AZ750" t="s">
        <v>785</v>
      </c>
      <c r="BA750" t="s"/>
      <c r="BB750" t="n">
        <v>112061</v>
      </c>
      <c r="BC750" t="n">
        <v>23.3249</v>
      </c>
      <c r="BD750" t="n">
        <v>42.6941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783</v>
      </c>
      <c r="F751" t="n">
        <v>2027319</v>
      </c>
      <c r="G751" t="s">
        <v>74</v>
      </c>
      <c r="H751" t="s">
        <v>75</v>
      </c>
      <c r="I751" t="s"/>
      <c r="J751" t="s">
        <v>76</v>
      </c>
      <c r="K751" t="n">
        <v>72</v>
      </c>
      <c r="L751" t="s">
        <v>77</v>
      </c>
      <c r="M751" t="s"/>
      <c r="N751" t="s">
        <v>141</v>
      </c>
      <c r="O751" t="s">
        <v>79</v>
      </c>
      <c r="P751" t="s">
        <v>784</v>
      </c>
      <c r="Q751" t="s"/>
      <c r="R751" t="s">
        <v>183</v>
      </c>
      <c r="S751" t="s">
        <v>786</v>
      </c>
      <c r="T751" t="s">
        <v>82</v>
      </c>
      <c r="U751" t="s"/>
      <c r="V751" t="s">
        <v>83</v>
      </c>
      <c r="W751" t="s">
        <v>138</v>
      </c>
      <c r="X751" t="s"/>
      <c r="Y751" t="s">
        <v>85</v>
      </c>
      <c r="Z751">
        <f>HYPERLINK("https://hotelmonitor-cachepage.eclerx.com/savepage/tk_15433827859998097_sr_2058.html","info")</f>
        <v/>
      </c>
      <c r="AA751" t="n">
        <v>17280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/>
      <c r="AO751" t="s"/>
      <c r="AP751" t="n">
        <v>44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2329623</v>
      </c>
      <c r="AZ751" t="s">
        <v>785</v>
      </c>
      <c r="BA751" t="s"/>
      <c r="BB751" t="n">
        <v>112061</v>
      </c>
      <c r="BC751" t="n">
        <v>23.3249</v>
      </c>
      <c r="BD751" t="n">
        <v>42.6941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783</v>
      </c>
      <c r="F752" t="n">
        <v>2027319</v>
      </c>
      <c r="G752" t="s">
        <v>74</v>
      </c>
      <c r="H752" t="s">
        <v>75</v>
      </c>
      <c r="I752" t="s"/>
      <c r="J752" t="s">
        <v>76</v>
      </c>
      <c r="K752" t="n">
        <v>74</v>
      </c>
      <c r="L752" t="s">
        <v>77</v>
      </c>
      <c r="M752" t="s"/>
      <c r="N752" t="s">
        <v>97</v>
      </c>
      <c r="O752" t="s">
        <v>79</v>
      </c>
      <c r="P752" t="s">
        <v>784</v>
      </c>
      <c r="Q752" t="s"/>
      <c r="R752" t="s">
        <v>183</v>
      </c>
      <c r="S752" t="s">
        <v>373</v>
      </c>
      <c r="T752" t="s">
        <v>82</v>
      </c>
      <c r="U752" t="s"/>
      <c r="V752" t="s">
        <v>83</v>
      </c>
      <c r="W752" t="s">
        <v>138</v>
      </c>
      <c r="X752" t="s"/>
      <c r="Y752" t="s">
        <v>85</v>
      </c>
      <c r="Z752">
        <f>HYPERLINK("https://hotelmonitor-cachepage.eclerx.com/savepage/tk_15433827859998097_sr_2058.html","info")</f>
        <v/>
      </c>
      <c r="AA752" t="n">
        <v>17280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/>
      <c r="AO752" t="s"/>
      <c r="AP752" t="n">
        <v>44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2329623</v>
      </c>
      <c r="AZ752" t="s">
        <v>785</v>
      </c>
      <c r="BA752" t="s"/>
      <c r="BB752" t="n">
        <v>112061</v>
      </c>
      <c r="BC752" t="n">
        <v>23.3249</v>
      </c>
      <c r="BD752" t="n">
        <v>42.6941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783</v>
      </c>
      <c r="F753" t="n">
        <v>2027319</v>
      </c>
      <c r="G753" t="s">
        <v>74</v>
      </c>
      <c r="H753" t="s">
        <v>75</v>
      </c>
      <c r="I753" t="s"/>
      <c r="J753" t="s">
        <v>76</v>
      </c>
      <c r="K753" t="n">
        <v>78.67</v>
      </c>
      <c r="L753" t="s">
        <v>77</v>
      </c>
      <c r="M753" t="s"/>
      <c r="N753" t="s">
        <v>189</v>
      </c>
      <c r="O753" t="s">
        <v>79</v>
      </c>
      <c r="P753" t="s">
        <v>784</v>
      </c>
      <c r="Q753" t="s"/>
      <c r="R753" t="s">
        <v>183</v>
      </c>
      <c r="S753" t="s">
        <v>601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HYPERLINK("https://hotelmonitor-cachepage.eclerx.com/savepage/tk_15433827859998097_sr_2058.html","info")</f>
        <v/>
      </c>
      <c r="AA753" t="n">
        <v>17280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/>
      <c r="AO753" t="s"/>
      <c r="AP753" t="n">
        <v>44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2329623</v>
      </c>
      <c r="AZ753" t="s">
        <v>785</v>
      </c>
      <c r="BA753" t="s"/>
      <c r="BB753" t="n">
        <v>112061</v>
      </c>
      <c r="BC753" t="n">
        <v>23.3249</v>
      </c>
      <c r="BD753" t="n">
        <v>42.6941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783</v>
      </c>
      <c r="F754" t="n">
        <v>2027319</v>
      </c>
      <c r="G754" t="s">
        <v>74</v>
      </c>
      <c r="H754" t="s">
        <v>75</v>
      </c>
      <c r="I754" t="s"/>
      <c r="J754" t="s">
        <v>76</v>
      </c>
      <c r="K754" t="n">
        <v>79.67</v>
      </c>
      <c r="L754" t="s">
        <v>77</v>
      </c>
      <c r="M754" t="s"/>
      <c r="N754" t="s">
        <v>141</v>
      </c>
      <c r="O754" t="s">
        <v>79</v>
      </c>
      <c r="P754" t="s">
        <v>784</v>
      </c>
      <c r="Q754" t="s"/>
      <c r="R754" t="s">
        <v>183</v>
      </c>
      <c r="S754" t="s">
        <v>757</v>
      </c>
      <c r="T754" t="s">
        <v>82</v>
      </c>
      <c r="U754" t="s"/>
      <c r="V754" t="s">
        <v>83</v>
      </c>
      <c r="W754" t="s">
        <v>138</v>
      </c>
      <c r="X754" t="s"/>
      <c r="Y754" t="s">
        <v>85</v>
      </c>
      <c r="Z754">
        <f>HYPERLINK("https://hotelmonitor-cachepage.eclerx.com/savepage/tk_15433827859998097_sr_2058.html","info")</f>
        <v/>
      </c>
      <c r="AA754" t="n">
        <v>17280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/>
      <c r="AO754" t="s"/>
      <c r="AP754" t="n">
        <v>44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2329623</v>
      </c>
      <c r="AZ754" t="s">
        <v>785</v>
      </c>
      <c r="BA754" t="s"/>
      <c r="BB754" t="n">
        <v>112061</v>
      </c>
      <c r="BC754" t="n">
        <v>23.3249</v>
      </c>
      <c r="BD754" t="n">
        <v>42.6941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783</v>
      </c>
      <c r="F755" t="n">
        <v>2027319</v>
      </c>
      <c r="G755" t="s">
        <v>74</v>
      </c>
      <c r="H755" t="s">
        <v>75</v>
      </c>
      <c r="I755" t="s"/>
      <c r="J755" t="s">
        <v>76</v>
      </c>
      <c r="K755" t="n">
        <v>85.33</v>
      </c>
      <c r="L755" t="s">
        <v>77</v>
      </c>
      <c r="M755" t="s"/>
      <c r="N755" t="s">
        <v>787</v>
      </c>
      <c r="O755" t="s">
        <v>79</v>
      </c>
      <c r="P755" t="s">
        <v>784</v>
      </c>
      <c r="Q755" t="s"/>
      <c r="R755" t="s">
        <v>183</v>
      </c>
      <c r="S755" t="s">
        <v>542</v>
      </c>
      <c r="T755" t="s">
        <v>82</v>
      </c>
      <c r="U755" t="s"/>
      <c r="V755" t="s">
        <v>83</v>
      </c>
      <c r="W755" t="s">
        <v>138</v>
      </c>
      <c r="X755" t="s"/>
      <c r="Y755" t="s">
        <v>85</v>
      </c>
      <c r="Z755">
        <f>HYPERLINK("https://hotelmonitor-cachepage.eclerx.com/savepage/tk_15433827859998097_sr_2058.html","info")</f>
        <v/>
      </c>
      <c r="AA755" t="n">
        <v>17280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/>
      <c r="AO755" t="s"/>
      <c r="AP755" t="n">
        <v>44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2329623</v>
      </c>
      <c r="AZ755" t="s">
        <v>785</v>
      </c>
      <c r="BA755" t="s"/>
      <c r="BB755" t="n">
        <v>112061</v>
      </c>
      <c r="BC755" t="n">
        <v>23.3249</v>
      </c>
      <c r="BD755" t="n">
        <v>42.6941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783</v>
      </c>
      <c r="F756" t="n">
        <v>2027319</v>
      </c>
      <c r="G756" t="s">
        <v>74</v>
      </c>
      <c r="H756" t="s">
        <v>75</v>
      </c>
      <c r="I756" t="s"/>
      <c r="J756" t="s">
        <v>76</v>
      </c>
      <c r="K756" t="n">
        <v>86.67</v>
      </c>
      <c r="L756" t="s">
        <v>77</v>
      </c>
      <c r="M756" t="s"/>
      <c r="N756" t="s">
        <v>189</v>
      </c>
      <c r="O756" t="s">
        <v>79</v>
      </c>
      <c r="P756" t="s">
        <v>784</v>
      </c>
      <c r="Q756" t="s"/>
      <c r="R756" t="s">
        <v>183</v>
      </c>
      <c r="S756" t="s">
        <v>212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HYPERLINK("https://hotelmonitor-cachepage.eclerx.com/savepage/tk_15433827859998097_sr_2058.html","info")</f>
        <v/>
      </c>
      <c r="AA756" t="n">
        <v>17280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/>
      <c r="AO756" t="s"/>
      <c r="AP756" t="n">
        <v>44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2329623</v>
      </c>
      <c r="AZ756" t="s">
        <v>785</v>
      </c>
      <c r="BA756" t="s"/>
      <c r="BB756" t="n">
        <v>112061</v>
      </c>
      <c r="BC756" t="n">
        <v>23.3249</v>
      </c>
      <c r="BD756" t="n">
        <v>42.6941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783</v>
      </c>
      <c r="F757" t="n">
        <v>2027319</v>
      </c>
      <c r="G757" t="s">
        <v>74</v>
      </c>
      <c r="H757" t="s">
        <v>75</v>
      </c>
      <c r="I757" t="s"/>
      <c r="J757" t="s">
        <v>76</v>
      </c>
      <c r="K757" t="n">
        <v>88.33</v>
      </c>
      <c r="L757" t="s">
        <v>77</v>
      </c>
      <c r="M757" t="s"/>
      <c r="N757" t="s">
        <v>141</v>
      </c>
      <c r="O757" t="s">
        <v>79</v>
      </c>
      <c r="P757" t="s">
        <v>784</v>
      </c>
      <c r="Q757" t="s"/>
      <c r="R757" t="s">
        <v>183</v>
      </c>
      <c r="S757" t="s">
        <v>615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HYPERLINK("https://hotelmonitor-cachepage.eclerx.com/savepage/tk_15433827859998097_sr_2058.html","info")</f>
        <v/>
      </c>
      <c r="AA757" t="n">
        <v>17280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/>
      <c r="AO757" t="s"/>
      <c r="AP757" t="n">
        <v>44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2329623</v>
      </c>
      <c r="AZ757" t="s">
        <v>785</v>
      </c>
      <c r="BA757" t="s"/>
      <c r="BB757" t="n">
        <v>112061</v>
      </c>
      <c r="BC757" t="n">
        <v>23.3249</v>
      </c>
      <c r="BD757" t="n">
        <v>42.6941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783</v>
      </c>
      <c r="F758" t="n">
        <v>2027319</v>
      </c>
      <c r="G758" t="s">
        <v>74</v>
      </c>
      <c r="H758" t="s">
        <v>75</v>
      </c>
      <c r="I758" t="s"/>
      <c r="J758" t="s">
        <v>76</v>
      </c>
      <c r="K758" t="n">
        <v>92.67</v>
      </c>
      <c r="L758" t="s">
        <v>77</v>
      </c>
      <c r="M758" t="s"/>
      <c r="N758" t="s">
        <v>788</v>
      </c>
      <c r="O758" t="s">
        <v>79</v>
      </c>
      <c r="P758" t="s">
        <v>784</v>
      </c>
      <c r="Q758" t="s"/>
      <c r="R758" t="s">
        <v>183</v>
      </c>
      <c r="S758" t="s">
        <v>192</v>
      </c>
      <c r="T758" t="s">
        <v>82</v>
      </c>
      <c r="U758" t="s"/>
      <c r="V758" t="s">
        <v>83</v>
      </c>
      <c r="W758" t="s">
        <v>138</v>
      </c>
      <c r="X758" t="s"/>
      <c r="Y758" t="s">
        <v>85</v>
      </c>
      <c r="Z758">
        <f>HYPERLINK("https://hotelmonitor-cachepage.eclerx.com/savepage/tk_15433827859998097_sr_2058.html","info")</f>
        <v/>
      </c>
      <c r="AA758" t="n">
        <v>17280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/>
      <c r="AO758" t="s"/>
      <c r="AP758" t="n">
        <v>44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2329623</v>
      </c>
      <c r="AZ758" t="s">
        <v>785</v>
      </c>
      <c r="BA758" t="s"/>
      <c r="BB758" t="n">
        <v>112061</v>
      </c>
      <c r="BC758" t="n">
        <v>23.3249</v>
      </c>
      <c r="BD758" t="n">
        <v>42.6941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783</v>
      </c>
      <c r="F759" t="n">
        <v>2027319</v>
      </c>
      <c r="G759" t="s">
        <v>74</v>
      </c>
      <c r="H759" t="s">
        <v>75</v>
      </c>
      <c r="I759" t="s"/>
      <c r="J759" t="s">
        <v>76</v>
      </c>
      <c r="K759" t="n">
        <v>95</v>
      </c>
      <c r="L759" t="s">
        <v>77</v>
      </c>
      <c r="M759" t="s"/>
      <c r="N759" t="s">
        <v>787</v>
      </c>
      <c r="O759" t="s">
        <v>79</v>
      </c>
      <c r="P759" t="s">
        <v>784</v>
      </c>
      <c r="Q759" t="s"/>
      <c r="R759" t="s">
        <v>183</v>
      </c>
      <c r="S759" t="s">
        <v>789</v>
      </c>
      <c r="T759" t="s">
        <v>82</v>
      </c>
      <c r="U759" t="s"/>
      <c r="V759" t="s">
        <v>83</v>
      </c>
      <c r="W759" t="s">
        <v>138</v>
      </c>
      <c r="X759" t="s"/>
      <c r="Y759" t="s">
        <v>85</v>
      </c>
      <c r="Z759">
        <f>HYPERLINK("https://hotelmonitor-cachepage.eclerx.com/savepage/tk_15433827859998097_sr_2058.html","info")</f>
        <v/>
      </c>
      <c r="AA759" t="n">
        <v>17280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/>
      <c r="AO759" t="s"/>
      <c r="AP759" t="n">
        <v>44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2329623</v>
      </c>
      <c r="AZ759" t="s">
        <v>785</v>
      </c>
      <c r="BA759" t="s"/>
      <c r="BB759" t="n">
        <v>112061</v>
      </c>
      <c r="BC759" t="n">
        <v>23.3249</v>
      </c>
      <c r="BD759" t="n">
        <v>42.6941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783</v>
      </c>
      <c r="F760" t="n">
        <v>2027319</v>
      </c>
      <c r="G760" t="s">
        <v>74</v>
      </c>
      <c r="H760" t="s">
        <v>75</v>
      </c>
      <c r="I760" t="s"/>
      <c r="J760" t="s">
        <v>76</v>
      </c>
      <c r="K760" t="n">
        <v>97</v>
      </c>
      <c r="L760" t="s">
        <v>77</v>
      </c>
      <c r="M760" t="s"/>
      <c r="N760" t="s">
        <v>141</v>
      </c>
      <c r="O760" t="s">
        <v>79</v>
      </c>
      <c r="P760" t="s">
        <v>784</v>
      </c>
      <c r="Q760" t="s"/>
      <c r="R760" t="s">
        <v>183</v>
      </c>
      <c r="S760" t="s">
        <v>344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HYPERLINK("https://hotelmonitor-cachepage.eclerx.com/savepage/tk_15433827859998097_sr_2058.html","info")</f>
        <v/>
      </c>
      <c r="AA760" t="n">
        <v>17280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/>
      <c r="AO760" t="s"/>
      <c r="AP760" t="n">
        <v>44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2329623</v>
      </c>
      <c r="AZ760" t="s">
        <v>785</v>
      </c>
      <c r="BA760" t="s"/>
      <c r="BB760" t="n">
        <v>112061</v>
      </c>
      <c r="BC760" t="n">
        <v>23.3249</v>
      </c>
      <c r="BD760" t="n">
        <v>42.6941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783</v>
      </c>
      <c r="F761" t="n">
        <v>2027319</v>
      </c>
      <c r="G761" t="s">
        <v>74</v>
      </c>
      <c r="H761" t="s">
        <v>75</v>
      </c>
      <c r="I761" t="s"/>
      <c r="J761" t="s">
        <v>76</v>
      </c>
      <c r="K761" t="n">
        <v>99.33</v>
      </c>
      <c r="L761" t="s">
        <v>77</v>
      </c>
      <c r="M761" t="s"/>
      <c r="N761" t="s">
        <v>790</v>
      </c>
      <c r="O761" t="s">
        <v>79</v>
      </c>
      <c r="P761" t="s">
        <v>784</v>
      </c>
      <c r="Q761" t="s"/>
      <c r="R761" t="s">
        <v>183</v>
      </c>
      <c r="S761" t="s">
        <v>791</v>
      </c>
      <c r="T761" t="s">
        <v>82</v>
      </c>
      <c r="U761" t="s"/>
      <c r="V761" t="s">
        <v>83</v>
      </c>
      <c r="W761" t="s">
        <v>138</v>
      </c>
      <c r="X761" t="s"/>
      <c r="Y761" t="s">
        <v>85</v>
      </c>
      <c r="Z761">
        <f>HYPERLINK("https://hotelmonitor-cachepage.eclerx.com/savepage/tk_15433827859998097_sr_2058.html","info")</f>
        <v/>
      </c>
      <c r="AA761" t="n">
        <v>17280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/>
      <c r="AO761" t="s"/>
      <c r="AP761" t="n">
        <v>44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2329623</v>
      </c>
      <c r="AZ761" t="s">
        <v>785</v>
      </c>
      <c r="BA761" t="s"/>
      <c r="BB761" t="n">
        <v>112061</v>
      </c>
      <c r="BC761" t="n">
        <v>23.3249</v>
      </c>
      <c r="BD761" t="n">
        <v>42.6941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783</v>
      </c>
      <c r="F762" t="n">
        <v>2027319</v>
      </c>
      <c r="G762" t="s">
        <v>74</v>
      </c>
      <c r="H762" t="s">
        <v>75</v>
      </c>
      <c r="I762" t="s"/>
      <c r="J762" t="s">
        <v>76</v>
      </c>
      <c r="K762" t="n">
        <v>100.67</v>
      </c>
      <c r="L762" t="s">
        <v>77</v>
      </c>
      <c r="M762" t="s"/>
      <c r="N762" t="s">
        <v>787</v>
      </c>
      <c r="O762" t="s">
        <v>79</v>
      </c>
      <c r="P762" t="s">
        <v>784</v>
      </c>
      <c r="Q762" t="s"/>
      <c r="R762" t="s">
        <v>183</v>
      </c>
      <c r="S762" t="s">
        <v>792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HYPERLINK("https://hotelmonitor-cachepage.eclerx.com/savepage/tk_15433827859998097_sr_2058.html","info")</f>
        <v/>
      </c>
      <c r="AA762" t="n">
        <v>17280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/>
      <c r="AO762" t="s"/>
      <c r="AP762" t="n">
        <v>44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2329623</v>
      </c>
      <c r="AZ762" t="s">
        <v>785</v>
      </c>
      <c r="BA762" t="s"/>
      <c r="BB762" t="n">
        <v>112061</v>
      </c>
      <c r="BC762" t="n">
        <v>23.3249</v>
      </c>
      <c r="BD762" t="n">
        <v>42.6941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783</v>
      </c>
      <c r="F763" t="n">
        <v>2027319</v>
      </c>
      <c r="G763" t="s">
        <v>74</v>
      </c>
      <c r="H763" t="s">
        <v>75</v>
      </c>
      <c r="I763" t="s"/>
      <c r="J763" t="s">
        <v>76</v>
      </c>
      <c r="K763" t="n">
        <v>103</v>
      </c>
      <c r="L763" t="s">
        <v>77</v>
      </c>
      <c r="M763" t="s"/>
      <c r="N763" t="s">
        <v>793</v>
      </c>
      <c r="O763" t="s">
        <v>79</v>
      </c>
      <c r="P763" t="s">
        <v>784</v>
      </c>
      <c r="Q763" t="s"/>
      <c r="R763" t="s">
        <v>183</v>
      </c>
      <c r="S763" t="s">
        <v>794</v>
      </c>
      <c r="T763" t="s">
        <v>82</v>
      </c>
      <c r="U763" t="s"/>
      <c r="V763" t="s">
        <v>83</v>
      </c>
      <c r="W763" t="s">
        <v>138</v>
      </c>
      <c r="X763" t="s"/>
      <c r="Y763" t="s">
        <v>85</v>
      </c>
      <c r="Z763">
        <f>HYPERLINK("https://hotelmonitor-cachepage.eclerx.com/savepage/tk_15433827859998097_sr_2058.html","info")</f>
        <v/>
      </c>
      <c r="AA763" t="n">
        <v>17280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/>
      <c r="AO763" t="s"/>
      <c r="AP763" t="n">
        <v>44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2329623</v>
      </c>
      <c r="AZ763" t="s">
        <v>785</v>
      </c>
      <c r="BA763" t="s"/>
      <c r="BB763" t="n">
        <v>112061</v>
      </c>
      <c r="BC763" t="n">
        <v>23.3249</v>
      </c>
      <c r="BD763" t="n">
        <v>42.6941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783</v>
      </c>
      <c r="F764" t="n">
        <v>2027319</v>
      </c>
      <c r="G764" t="s">
        <v>74</v>
      </c>
      <c r="H764" t="s">
        <v>75</v>
      </c>
      <c r="I764" t="s"/>
      <c r="J764" t="s">
        <v>76</v>
      </c>
      <c r="K764" t="n">
        <v>110.33</v>
      </c>
      <c r="L764" t="s">
        <v>77</v>
      </c>
      <c r="M764" t="s"/>
      <c r="N764" t="s">
        <v>790</v>
      </c>
      <c r="O764" t="s">
        <v>79</v>
      </c>
      <c r="P764" t="s">
        <v>784</v>
      </c>
      <c r="Q764" t="s"/>
      <c r="R764" t="s">
        <v>183</v>
      </c>
      <c r="S764" t="s">
        <v>703</v>
      </c>
      <c r="T764" t="s">
        <v>82</v>
      </c>
      <c r="U764" t="s"/>
      <c r="V764" t="s">
        <v>83</v>
      </c>
      <c r="W764" t="s">
        <v>138</v>
      </c>
      <c r="X764" t="s"/>
      <c r="Y764" t="s">
        <v>85</v>
      </c>
      <c r="Z764">
        <f>HYPERLINK("https://hotelmonitor-cachepage.eclerx.com/savepage/tk_15433827859998097_sr_2058.html","info")</f>
        <v/>
      </c>
      <c r="AA764" t="n">
        <v>17280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/>
      <c r="AO764" t="s"/>
      <c r="AP764" t="n">
        <v>44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2329623</v>
      </c>
      <c r="AZ764" t="s">
        <v>785</v>
      </c>
      <c r="BA764" t="s"/>
      <c r="BB764" t="n">
        <v>112061</v>
      </c>
      <c r="BC764" t="n">
        <v>23.3249</v>
      </c>
      <c r="BD764" t="n">
        <v>42.6941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783</v>
      </c>
      <c r="F765" t="n">
        <v>2027319</v>
      </c>
      <c r="G765" t="s">
        <v>74</v>
      </c>
      <c r="H765" t="s">
        <v>75</v>
      </c>
      <c r="I765" t="s"/>
      <c r="J765" t="s">
        <v>76</v>
      </c>
      <c r="K765" t="n">
        <v>112.33</v>
      </c>
      <c r="L765" t="s">
        <v>77</v>
      </c>
      <c r="M765" t="s"/>
      <c r="N765" t="s">
        <v>787</v>
      </c>
      <c r="O765" t="s">
        <v>79</v>
      </c>
      <c r="P765" t="s">
        <v>784</v>
      </c>
      <c r="Q765" t="s"/>
      <c r="R765" t="s">
        <v>183</v>
      </c>
      <c r="S765" t="s">
        <v>795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HYPERLINK("https://hotelmonitor-cachepage.eclerx.com/savepage/tk_15433827859998097_sr_2058.html","info")</f>
        <v/>
      </c>
      <c r="AA765" t="n">
        <v>17280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/>
      <c r="AO765" t="s"/>
      <c r="AP765" t="n">
        <v>44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2329623</v>
      </c>
      <c r="AZ765" t="s">
        <v>785</v>
      </c>
      <c r="BA765" t="s"/>
      <c r="BB765" t="n">
        <v>112061</v>
      </c>
      <c r="BC765" t="n">
        <v>23.3249</v>
      </c>
      <c r="BD765" t="n">
        <v>42.6941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783</v>
      </c>
      <c r="F766" t="n">
        <v>2027319</v>
      </c>
      <c r="G766" t="s">
        <v>74</v>
      </c>
      <c r="H766" t="s">
        <v>75</v>
      </c>
      <c r="I766" t="s"/>
      <c r="J766" t="s">
        <v>76</v>
      </c>
      <c r="K766" t="n">
        <v>115.67</v>
      </c>
      <c r="L766" t="s">
        <v>77</v>
      </c>
      <c r="M766" t="s"/>
      <c r="N766" t="s">
        <v>790</v>
      </c>
      <c r="O766" t="s">
        <v>79</v>
      </c>
      <c r="P766" t="s">
        <v>784</v>
      </c>
      <c r="Q766" t="s"/>
      <c r="R766" t="s">
        <v>183</v>
      </c>
      <c r="S766" t="s">
        <v>796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HYPERLINK("https://hotelmonitor-cachepage.eclerx.com/savepage/tk_15433827859998097_sr_2058.html","info")</f>
        <v/>
      </c>
      <c r="AA766" t="n">
        <v>17280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/>
      <c r="AO766" t="s"/>
      <c r="AP766" t="n">
        <v>44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2329623</v>
      </c>
      <c r="AZ766" t="s">
        <v>785</v>
      </c>
      <c r="BA766" t="s"/>
      <c r="BB766" t="n">
        <v>112061</v>
      </c>
      <c r="BC766" t="n">
        <v>23.3249</v>
      </c>
      <c r="BD766" t="n">
        <v>42.6941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783</v>
      </c>
      <c r="F767" t="n">
        <v>2027319</v>
      </c>
      <c r="G767" t="s">
        <v>74</v>
      </c>
      <c r="H767" t="s">
        <v>75</v>
      </c>
      <c r="I767" t="s"/>
      <c r="J767" t="s">
        <v>76</v>
      </c>
      <c r="K767" t="n">
        <v>117.33</v>
      </c>
      <c r="L767" t="s">
        <v>77</v>
      </c>
      <c r="M767" t="s"/>
      <c r="N767" t="s">
        <v>189</v>
      </c>
      <c r="O767" t="s">
        <v>79</v>
      </c>
      <c r="P767" t="s">
        <v>784</v>
      </c>
      <c r="Q767" t="s"/>
      <c r="R767" t="s">
        <v>183</v>
      </c>
      <c r="S767" t="s">
        <v>797</v>
      </c>
      <c r="T767" t="s">
        <v>82</v>
      </c>
      <c r="U767" t="s"/>
      <c r="V767" t="s">
        <v>83</v>
      </c>
      <c r="W767" t="s">
        <v>118</v>
      </c>
      <c r="X767" t="s"/>
      <c r="Y767" t="s">
        <v>85</v>
      </c>
      <c r="Z767">
        <f>HYPERLINK("https://hotelmonitor-cachepage.eclerx.com/savepage/tk_15433827859998097_sr_2058.html","info")</f>
        <v/>
      </c>
      <c r="AA767" t="n">
        <v>17280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/>
      <c r="AO767" t="s"/>
      <c r="AP767" t="n">
        <v>44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2329623</v>
      </c>
      <c r="AZ767" t="s">
        <v>785</v>
      </c>
      <c r="BA767" t="s"/>
      <c r="BB767" t="n">
        <v>112061</v>
      </c>
      <c r="BC767" t="n">
        <v>23.3249</v>
      </c>
      <c r="BD767" t="n">
        <v>42.6941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783</v>
      </c>
      <c r="F768" t="n">
        <v>2027319</v>
      </c>
      <c r="G768" t="s">
        <v>74</v>
      </c>
      <c r="H768" t="s">
        <v>75</v>
      </c>
      <c r="I768" t="s"/>
      <c r="J768" t="s">
        <v>76</v>
      </c>
      <c r="K768" t="n">
        <v>119.67</v>
      </c>
      <c r="L768" t="s">
        <v>77</v>
      </c>
      <c r="M768" t="s"/>
      <c r="N768" t="s">
        <v>788</v>
      </c>
      <c r="O768" t="s">
        <v>79</v>
      </c>
      <c r="P768" t="s">
        <v>784</v>
      </c>
      <c r="Q768" t="s"/>
      <c r="R768" t="s">
        <v>183</v>
      </c>
      <c r="S768" t="s">
        <v>798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HYPERLINK("https://hotelmonitor-cachepage.eclerx.com/savepage/tk_15433827859998097_sr_2058.html","info")</f>
        <v/>
      </c>
      <c r="AA768" t="n">
        <v>17280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/>
      <c r="AO768" t="s"/>
      <c r="AP768" t="n">
        <v>44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2329623</v>
      </c>
      <c r="AZ768" t="s">
        <v>785</v>
      </c>
      <c r="BA768" t="s"/>
      <c r="BB768" t="n">
        <v>112061</v>
      </c>
      <c r="BC768" t="n">
        <v>23.3249</v>
      </c>
      <c r="BD768" t="n">
        <v>42.6941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783</v>
      </c>
      <c r="F769" t="n">
        <v>2027319</v>
      </c>
      <c r="G769" t="s">
        <v>74</v>
      </c>
      <c r="H769" t="s">
        <v>75</v>
      </c>
      <c r="I769" t="s"/>
      <c r="J769" t="s">
        <v>76</v>
      </c>
      <c r="K769" t="n">
        <v>124.67</v>
      </c>
      <c r="L769" t="s">
        <v>77</v>
      </c>
      <c r="M769" t="s"/>
      <c r="N769" t="s">
        <v>189</v>
      </c>
      <c r="O769" t="s">
        <v>79</v>
      </c>
      <c r="P769" t="s">
        <v>784</v>
      </c>
      <c r="Q769" t="s"/>
      <c r="R769" t="s">
        <v>183</v>
      </c>
      <c r="S769" t="s">
        <v>799</v>
      </c>
      <c r="T769" t="s">
        <v>82</v>
      </c>
      <c r="U769" t="s"/>
      <c r="V769" t="s">
        <v>83</v>
      </c>
      <c r="W769" t="s">
        <v>118</v>
      </c>
      <c r="X769" t="s"/>
      <c r="Y769" t="s">
        <v>85</v>
      </c>
      <c r="Z769">
        <f>HYPERLINK("https://hotelmonitor-cachepage.eclerx.com/savepage/tk_15433827859998097_sr_2058.html","info")</f>
        <v/>
      </c>
      <c r="AA769" t="n">
        <v>17280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/>
      <c r="AO769" t="s"/>
      <c r="AP769" t="n">
        <v>44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2329623</v>
      </c>
      <c r="AZ769" t="s">
        <v>785</v>
      </c>
      <c r="BA769" t="s"/>
      <c r="BB769" t="n">
        <v>112061</v>
      </c>
      <c r="BC769" t="n">
        <v>23.3249</v>
      </c>
      <c r="BD769" t="n">
        <v>42.6941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783</v>
      </c>
      <c r="F770" t="n">
        <v>2027319</v>
      </c>
      <c r="G770" t="s">
        <v>74</v>
      </c>
      <c r="H770" t="s">
        <v>75</v>
      </c>
      <c r="I770" t="s"/>
      <c r="J770" t="s">
        <v>76</v>
      </c>
      <c r="K770" t="n">
        <v>126.67</v>
      </c>
      <c r="L770" t="s">
        <v>77</v>
      </c>
      <c r="M770" t="s"/>
      <c r="N770" t="s">
        <v>141</v>
      </c>
      <c r="O770" t="s">
        <v>79</v>
      </c>
      <c r="P770" t="s">
        <v>784</v>
      </c>
      <c r="Q770" t="s"/>
      <c r="R770" t="s">
        <v>183</v>
      </c>
      <c r="S770" t="s">
        <v>800</v>
      </c>
      <c r="T770" t="s">
        <v>82</v>
      </c>
      <c r="U770" t="s"/>
      <c r="V770" t="s">
        <v>83</v>
      </c>
      <c r="W770" t="s">
        <v>118</v>
      </c>
      <c r="X770" t="s"/>
      <c r="Y770" t="s">
        <v>85</v>
      </c>
      <c r="Z770">
        <f>HYPERLINK("https://hotelmonitor-cachepage.eclerx.com/savepage/tk_15433827859998097_sr_2058.html","info")</f>
        <v/>
      </c>
      <c r="AA770" t="n">
        <v>17280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/>
      <c r="AO770" t="s"/>
      <c r="AP770" t="n">
        <v>44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2329623</v>
      </c>
      <c r="AZ770" t="s">
        <v>785</v>
      </c>
      <c r="BA770" t="s"/>
      <c r="BB770" t="n">
        <v>112061</v>
      </c>
      <c r="BC770" t="n">
        <v>23.3249</v>
      </c>
      <c r="BD770" t="n">
        <v>42.6941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783</v>
      </c>
      <c r="F771" t="n">
        <v>2027319</v>
      </c>
      <c r="G771" t="s">
        <v>74</v>
      </c>
      <c r="H771" t="s">
        <v>75</v>
      </c>
      <c r="I771" t="s"/>
      <c r="J771" t="s">
        <v>76</v>
      </c>
      <c r="K771" t="n">
        <v>127.67</v>
      </c>
      <c r="L771" t="s">
        <v>77</v>
      </c>
      <c r="M771" t="s"/>
      <c r="N771" t="s">
        <v>790</v>
      </c>
      <c r="O771" t="s">
        <v>79</v>
      </c>
      <c r="P771" t="s">
        <v>784</v>
      </c>
      <c r="Q771" t="s"/>
      <c r="R771" t="s">
        <v>183</v>
      </c>
      <c r="S771" t="s">
        <v>801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HYPERLINK("https://hotelmonitor-cachepage.eclerx.com/savepage/tk_15433827859998097_sr_2058.html","info")</f>
        <v/>
      </c>
      <c r="AA771" t="n">
        <v>17280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/>
      <c r="AO771" t="s"/>
      <c r="AP771" t="n">
        <v>44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2329623</v>
      </c>
      <c r="AZ771" t="s">
        <v>785</v>
      </c>
      <c r="BA771" t="s"/>
      <c r="BB771" t="n">
        <v>112061</v>
      </c>
      <c r="BC771" t="n">
        <v>23.3249</v>
      </c>
      <c r="BD771" t="n">
        <v>42.6941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783</v>
      </c>
      <c r="F772" t="n">
        <v>2027319</v>
      </c>
      <c r="G772" t="s">
        <v>74</v>
      </c>
      <c r="H772" t="s">
        <v>75</v>
      </c>
      <c r="I772" t="s"/>
      <c r="J772" t="s">
        <v>76</v>
      </c>
      <c r="K772" t="n">
        <v>130.33</v>
      </c>
      <c r="L772" t="s">
        <v>77</v>
      </c>
      <c r="M772" t="s"/>
      <c r="N772" t="s">
        <v>793</v>
      </c>
      <c r="O772" t="s">
        <v>79</v>
      </c>
      <c r="P772" t="s">
        <v>784</v>
      </c>
      <c r="Q772" t="s"/>
      <c r="R772" t="s">
        <v>183</v>
      </c>
      <c r="S772" t="s">
        <v>802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HYPERLINK("https://hotelmonitor-cachepage.eclerx.com/savepage/tk_15433827859998097_sr_2058.html","info")</f>
        <v/>
      </c>
      <c r="AA772" t="n">
        <v>17280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/>
      <c r="AO772" t="s"/>
      <c r="AP772" t="n">
        <v>44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2329623</v>
      </c>
      <c r="AZ772" t="s">
        <v>785</v>
      </c>
      <c r="BA772" t="s"/>
      <c r="BB772" t="n">
        <v>112061</v>
      </c>
      <c r="BC772" t="n">
        <v>23.3249</v>
      </c>
      <c r="BD772" t="n">
        <v>42.6941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783</v>
      </c>
      <c r="F773" t="n">
        <v>2027319</v>
      </c>
      <c r="G773" t="s">
        <v>74</v>
      </c>
      <c r="H773" t="s">
        <v>75</v>
      </c>
      <c r="I773" t="s"/>
      <c r="J773" t="s">
        <v>76</v>
      </c>
      <c r="K773" t="n">
        <v>135.33</v>
      </c>
      <c r="L773" t="s">
        <v>77</v>
      </c>
      <c r="M773" t="s"/>
      <c r="N773" t="s">
        <v>141</v>
      </c>
      <c r="O773" t="s">
        <v>79</v>
      </c>
      <c r="P773" t="s">
        <v>784</v>
      </c>
      <c r="Q773" t="s"/>
      <c r="R773" t="s">
        <v>183</v>
      </c>
      <c r="S773" t="s">
        <v>710</v>
      </c>
      <c r="T773" t="s">
        <v>82</v>
      </c>
      <c r="U773" t="s"/>
      <c r="V773" t="s">
        <v>83</v>
      </c>
      <c r="W773" t="s">
        <v>118</v>
      </c>
      <c r="X773" t="s"/>
      <c r="Y773" t="s">
        <v>85</v>
      </c>
      <c r="Z773">
        <f>HYPERLINK("https://hotelmonitor-cachepage.eclerx.com/savepage/tk_15433827859998097_sr_2058.html","info")</f>
        <v/>
      </c>
      <c r="AA773" t="n">
        <v>17280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/>
      <c r="AO773" t="s"/>
      <c r="AP773" t="n">
        <v>44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2329623</v>
      </c>
      <c r="AZ773" t="s">
        <v>785</v>
      </c>
      <c r="BA773" t="s"/>
      <c r="BB773" t="n">
        <v>112061</v>
      </c>
      <c r="BC773" t="n">
        <v>23.3249</v>
      </c>
      <c r="BD773" t="n">
        <v>42.6941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783</v>
      </c>
      <c r="F774" t="n">
        <v>2027319</v>
      </c>
      <c r="G774" t="s">
        <v>74</v>
      </c>
      <c r="H774" t="s">
        <v>75</v>
      </c>
      <c r="I774" t="s"/>
      <c r="J774" t="s">
        <v>76</v>
      </c>
      <c r="K774" t="n">
        <v>149</v>
      </c>
      <c r="L774" t="s">
        <v>77</v>
      </c>
      <c r="M774" t="s"/>
      <c r="N774" t="s">
        <v>189</v>
      </c>
      <c r="O774" t="s">
        <v>79</v>
      </c>
      <c r="P774" t="s">
        <v>784</v>
      </c>
      <c r="Q774" t="s"/>
      <c r="R774" t="s">
        <v>183</v>
      </c>
      <c r="S774" t="s">
        <v>131</v>
      </c>
      <c r="T774" t="s">
        <v>82</v>
      </c>
      <c r="U774" t="s"/>
      <c r="V774" t="s">
        <v>83</v>
      </c>
      <c r="W774" t="s">
        <v>124</v>
      </c>
      <c r="X774" t="s"/>
      <c r="Y774" t="s">
        <v>85</v>
      </c>
      <c r="Z774">
        <f>HYPERLINK("https://hotelmonitor-cachepage.eclerx.com/savepage/tk_15433827859998097_sr_2058.html","info")</f>
        <v/>
      </c>
      <c r="AA774" t="n">
        <v>17280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/>
      <c r="AO774" t="s"/>
      <c r="AP774" t="n">
        <v>44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2329623</v>
      </c>
      <c r="AZ774" t="s">
        <v>785</v>
      </c>
      <c r="BA774" t="s"/>
      <c r="BB774" t="n">
        <v>112061</v>
      </c>
      <c r="BC774" t="n">
        <v>23.3249</v>
      </c>
      <c r="BD774" t="n">
        <v>42.6941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783</v>
      </c>
      <c r="F775" t="n">
        <v>2027319</v>
      </c>
      <c r="G775" t="s">
        <v>74</v>
      </c>
      <c r="H775" t="s">
        <v>75</v>
      </c>
      <c r="I775" t="s"/>
      <c r="J775" t="s">
        <v>76</v>
      </c>
      <c r="K775" t="n">
        <v>155</v>
      </c>
      <c r="L775" t="s">
        <v>77</v>
      </c>
      <c r="M775" t="s"/>
      <c r="N775" t="s">
        <v>790</v>
      </c>
      <c r="O775" t="s">
        <v>79</v>
      </c>
      <c r="P775" t="s">
        <v>784</v>
      </c>
      <c r="Q775" t="s"/>
      <c r="R775" t="s">
        <v>183</v>
      </c>
      <c r="S775" t="s">
        <v>803</v>
      </c>
      <c r="T775" t="s">
        <v>82</v>
      </c>
      <c r="U775" t="s"/>
      <c r="V775" t="s">
        <v>83</v>
      </c>
      <c r="W775" t="s">
        <v>118</v>
      </c>
      <c r="X775" t="s"/>
      <c r="Y775" t="s">
        <v>85</v>
      </c>
      <c r="Z775">
        <f>HYPERLINK("https://hotelmonitor-cachepage.eclerx.com/savepage/tk_15433827859998097_sr_2058.html","info")</f>
        <v/>
      </c>
      <c r="AA775" t="n">
        <v>17280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/>
      <c r="AO775" t="s"/>
      <c r="AP775" t="n">
        <v>44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2329623</v>
      </c>
      <c r="AZ775" t="s">
        <v>785</v>
      </c>
      <c r="BA775" t="s"/>
      <c r="BB775" t="n">
        <v>112061</v>
      </c>
      <c r="BC775" t="n">
        <v>23.3249</v>
      </c>
      <c r="BD775" t="n">
        <v>42.6941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783</v>
      </c>
      <c r="F776" t="n">
        <v>2027319</v>
      </c>
      <c r="G776" t="s">
        <v>74</v>
      </c>
      <c r="H776" t="s">
        <v>75</v>
      </c>
      <c r="I776" t="s"/>
      <c r="J776" t="s">
        <v>76</v>
      </c>
      <c r="K776" t="n">
        <v>156</v>
      </c>
      <c r="L776" t="s">
        <v>77</v>
      </c>
      <c r="M776" t="s"/>
      <c r="N776" t="s">
        <v>189</v>
      </c>
      <c r="O776" t="s">
        <v>79</v>
      </c>
      <c r="P776" t="s">
        <v>784</v>
      </c>
      <c r="Q776" t="s"/>
      <c r="R776" t="s">
        <v>183</v>
      </c>
      <c r="S776" t="s">
        <v>804</v>
      </c>
      <c r="T776" t="s">
        <v>82</v>
      </c>
      <c r="U776" t="s"/>
      <c r="V776" t="s">
        <v>83</v>
      </c>
      <c r="W776" t="s">
        <v>124</v>
      </c>
      <c r="X776" t="s"/>
      <c r="Y776" t="s">
        <v>85</v>
      </c>
      <c r="Z776">
        <f>HYPERLINK("https://hotelmonitor-cachepage.eclerx.com/savepage/tk_15433827859998097_sr_2058.html","info")</f>
        <v/>
      </c>
      <c r="AA776" t="n">
        <v>17280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/>
      <c r="AO776" t="s"/>
      <c r="AP776" t="n">
        <v>44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2329623</v>
      </c>
      <c r="AZ776" t="s">
        <v>785</v>
      </c>
      <c r="BA776" t="s"/>
      <c r="BB776" t="n">
        <v>112061</v>
      </c>
      <c r="BC776" t="n">
        <v>23.3249</v>
      </c>
      <c r="BD776" t="n">
        <v>42.6941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783</v>
      </c>
      <c r="F777" t="n">
        <v>2027319</v>
      </c>
      <c r="G777" t="s">
        <v>74</v>
      </c>
      <c r="H777" t="s">
        <v>75</v>
      </c>
      <c r="I777" t="s"/>
      <c r="J777" t="s">
        <v>76</v>
      </c>
      <c r="K777" t="n">
        <v>158.33</v>
      </c>
      <c r="L777" t="s">
        <v>77</v>
      </c>
      <c r="M777" t="s"/>
      <c r="N777" t="s">
        <v>141</v>
      </c>
      <c r="O777" t="s">
        <v>79</v>
      </c>
      <c r="P777" t="s">
        <v>784</v>
      </c>
      <c r="Q777" t="s"/>
      <c r="R777" t="s">
        <v>183</v>
      </c>
      <c r="S777" t="s">
        <v>805</v>
      </c>
      <c r="T777" t="s">
        <v>82</v>
      </c>
      <c r="U777" t="s"/>
      <c r="V777" t="s">
        <v>83</v>
      </c>
      <c r="W777" t="s">
        <v>124</v>
      </c>
      <c r="X777" t="s"/>
      <c r="Y777" t="s">
        <v>85</v>
      </c>
      <c r="Z777">
        <f>HYPERLINK("https://hotelmonitor-cachepage.eclerx.com/savepage/tk_15433827859998097_sr_2058.html","info")</f>
        <v/>
      </c>
      <c r="AA777" t="n">
        <v>17280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/>
      <c r="AO777" t="s"/>
      <c r="AP777" t="n">
        <v>44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2329623</v>
      </c>
      <c r="AZ777" t="s">
        <v>785</v>
      </c>
      <c r="BA777" t="s"/>
      <c r="BB777" t="n">
        <v>112061</v>
      </c>
      <c r="BC777" t="n">
        <v>23.3249</v>
      </c>
      <c r="BD777" t="n">
        <v>42.6941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783</v>
      </c>
      <c r="F778" t="n">
        <v>2027319</v>
      </c>
      <c r="G778" t="s">
        <v>74</v>
      </c>
      <c r="H778" t="s">
        <v>75</v>
      </c>
      <c r="I778" t="s"/>
      <c r="J778" t="s">
        <v>76</v>
      </c>
      <c r="K778" t="n">
        <v>166.67</v>
      </c>
      <c r="L778" t="s">
        <v>77</v>
      </c>
      <c r="M778" t="s"/>
      <c r="N778" t="s">
        <v>790</v>
      </c>
      <c r="O778" t="s">
        <v>79</v>
      </c>
      <c r="P778" t="s">
        <v>784</v>
      </c>
      <c r="Q778" t="s"/>
      <c r="R778" t="s">
        <v>183</v>
      </c>
      <c r="S778" t="s">
        <v>806</v>
      </c>
      <c r="T778" t="s">
        <v>82</v>
      </c>
      <c r="U778" t="s"/>
      <c r="V778" t="s">
        <v>83</v>
      </c>
      <c r="W778" t="s">
        <v>118</v>
      </c>
      <c r="X778" t="s"/>
      <c r="Y778" t="s">
        <v>85</v>
      </c>
      <c r="Z778">
        <f>HYPERLINK("https://hotelmonitor-cachepage.eclerx.com/savepage/tk_15433827859998097_sr_2058.html","info")</f>
        <v/>
      </c>
      <c r="AA778" t="n">
        <v>17280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/>
      <c r="AO778" t="s"/>
      <c r="AP778" t="n">
        <v>44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2329623</v>
      </c>
      <c r="AZ778" t="s">
        <v>785</v>
      </c>
      <c r="BA778" t="s"/>
      <c r="BB778" t="n">
        <v>112061</v>
      </c>
      <c r="BC778" t="n">
        <v>23.3249</v>
      </c>
      <c r="BD778" t="n">
        <v>42.6941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783</v>
      </c>
      <c r="F779" t="n">
        <v>2027319</v>
      </c>
      <c r="G779" t="s">
        <v>74</v>
      </c>
      <c r="H779" t="s">
        <v>75</v>
      </c>
      <c r="I779" t="s"/>
      <c r="J779" t="s">
        <v>76</v>
      </c>
      <c r="K779" t="n">
        <v>166.67</v>
      </c>
      <c r="L779" t="s">
        <v>77</v>
      </c>
      <c r="M779" t="s"/>
      <c r="N779" t="s">
        <v>141</v>
      </c>
      <c r="O779" t="s">
        <v>79</v>
      </c>
      <c r="P779" t="s">
        <v>784</v>
      </c>
      <c r="Q779" t="s"/>
      <c r="R779" t="s">
        <v>183</v>
      </c>
      <c r="S779" t="s">
        <v>806</v>
      </c>
      <c r="T779" t="s">
        <v>82</v>
      </c>
      <c r="U779" t="s"/>
      <c r="V779" t="s">
        <v>83</v>
      </c>
      <c r="W779" t="s">
        <v>124</v>
      </c>
      <c r="X779" t="s"/>
      <c r="Y779" t="s">
        <v>85</v>
      </c>
      <c r="Z779">
        <f>HYPERLINK("https://hotelmonitor-cachepage.eclerx.com/savepage/tk_15433827859998097_sr_2058.html","info")</f>
        <v/>
      </c>
      <c r="AA779" t="n">
        <v>17280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/>
      <c r="AO779" t="s"/>
      <c r="AP779" t="n">
        <v>44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2329623</v>
      </c>
      <c r="AZ779" t="s">
        <v>785</v>
      </c>
      <c r="BA779" t="s"/>
      <c r="BB779" t="n">
        <v>112061</v>
      </c>
      <c r="BC779" t="n">
        <v>23.3249</v>
      </c>
      <c r="BD779" t="n">
        <v>42.6941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783</v>
      </c>
      <c r="F780" t="n">
        <v>2027319</v>
      </c>
      <c r="G780" t="s">
        <v>74</v>
      </c>
      <c r="H780" t="s">
        <v>75</v>
      </c>
      <c r="I780" t="s"/>
      <c r="J780" t="s">
        <v>76</v>
      </c>
      <c r="K780" t="n">
        <v>186.33</v>
      </c>
      <c r="L780" t="s">
        <v>77</v>
      </c>
      <c r="M780" t="s"/>
      <c r="N780" t="s">
        <v>790</v>
      </c>
      <c r="O780" t="s">
        <v>79</v>
      </c>
      <c r="P780" t="s">
        <v>784</v>
      </c>
      <c r="Q780" t="s"/>
      <c r="R780" t="s">
        <v>183</v>
      </c>
      <c r="S780" t="s">
        <v>807</v>
      </c>
      <c r="T780" t="s">
        <v>82</v>
      </c>
      <c r="U780" t="s"/>
      <c r="V780" t="s">
        <v>83</v>
      </c>
      <c r="W780" t="s">
        <v>124</v>
      </c>
      <c r="X780" t="s"/>
      <c r="Y780" t="s">
        <v>85</v>
      </c>
      <c r="Z780">
        <f>HYPERLINK("https://hotelmonitor-cachepage.eclerx.com/savepage/tk_15433827859998097_sr_2058.html","info")</f>
        <v/>
      </c>
      <c r="AA780" t="n">
        <v>17280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/>
      <c r="AO780" t="s"/>
      <c r="AP780" t="n">
        <v>44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2329623</v>
      </c>
      <c r="AZ780" t="s">
        <v>785</v>
      </c>
      <c r="BA780" t="s"/>
      <c r="BB780" t="n">
        <v>112061</v>
      </c>
      <c r="BC780" t="n">
        <v>23.3249</v>
      </c>
      <c r="BD780" t="n">
        <v>42.6941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783</v>
      </c>
      <c r="F781" t="n">
        <v>2027319</v>
      </c>
      <c r="G781" t="s">
        <v>74</v>
      </c>
      <c r="H781" t="s">
        <v>75</v>
      </c>
      <c r="I781" t="s"/>
      <c r="J781" t="s">
        <v>76</v>
      </c>
      <c r="K781" t="n">
        <v>198</v>
      </c>
      <c r="L781" t="s">
        <v>77</v>
      </c>
      <c r="M781" t="s"/>
      <c r="N781" t="s">
        <v>790</v>
      </c>
      <c r="O781" t="s">
        <v>79</v>
      </c>
      <c r="P781" t="s">
        <v>784</v>
      </c>
      <c r="Q781" t="s"/>
      <c r="R781" t="s">
        <v>183</v>
      </c>
      <c r="S781" t="s">
        <v>808</v>
      </c>
      <c r="T781" t="s">
        <v>82</v>
      </c>
      <c r="U781" t="s"/>
      <c r="V781" t="s">
        <v>83</v>
      </c>
      <c r="W781" t="s">
        <v>124</v>
      </c>
      <c r="X781" t="s"/>
      <c r="Y781" t="s">
        <v>85</v>
      </c>
      <c r="Z781">
        <f>HYPERLINK("https://hotelmonitor-cachepage.eclerx.com/savepage/tk_15433827859998097_sr_2058.html","info")</f>
        <v/>
      </c>
      <c r="AA781" t="n">
        <v>17280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/>
      <c r="AO781" t="s"/>
      <c r="AP781" t="n">
        <v>44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2329623</v>
      </c>
      <c r="AZ781" t="s">
        <v>785</v>
      </c>
      <c r="BA781" t="s"/>
      <c r="BB781" t="n">
        <v>112061</v>
      </c>
      <c r="BC781" t="n">
        <v>23.3249</v>
      </c>
      <c r="BD781" t="n">
        <v>42.6941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809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31</v>
      </c>
      <c r="L782" t="s">
        <v>77</v>
      </c>
      <c r="M782" t="s"/>
      <c r="N782" t="s">
        <v>443</v>
      </c>
      <c r="O782" t="s">
        <v>79</v>
      </c>
      <c r="P782" t="s">
        <v>809</v>
      </c>
      <c r="Q782" t="s"/>
      <c r="R782" t="s">
        <v>80</v>
      </c>
      <c r="S782" t="s">
        <v>526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HYPERLINK("https://hotelmonitor-cachepage.eclerx.com/savepage/tk_15433825879493098_sr_2058.html","info")</f>
        <v/>
      </c>
      <c r="AA782" t="n">
        <v>-2992936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95</v>
      </c>
      <c r="AL782" t="s"/>
      <c r="AM782" t="s"/>
      <c r="AN782" t="s"/>
      <c r="AO782" t="s"/>
      <c r="AP782" t="n">
        <v>5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2992936</v>
      </c>
      <c r="AZ782" t="s">
        <v>810</v>
      </c>
      <c r="BA782" t="s"/>
      <c r="BB782" t="n">
        <v>2192951</v>
      </c>
      <c r="BC782" t="n">
        <v>23.3157</v>
      </c>
      <c r="BD782" t="n">
        <v>42.7031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809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34.33</v>
      </c>
      <c r="L783" t="s">
        <v>77</v>
      </c>
      <c r="M783" t="s"/>
      <c r="N783" t="s">
        <v>443</v>
      </c>
      <c r="O783" t="s">
        <v>79</v>
      </c>
      <c r="P783" t="s">
        <v>809</v>
      </c>
      <c r="Q783" t="s"/>
      <c r="R783" t="s">
        <v>80</v>
      </c>
      <c r="S783" t="s">
        <v>220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HYPERLINK("https://hotelmonitor-cachepage.eclerx.com/savepage/tk_15433825879493098_sr_2058.html","info")</f>
        <v/>
      </c>
      <c r="AA783" t="n">
        <v>-2992936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95</v>
      </c>
      <c r="AL783" t="s"/>
      <c r="AM783" t="s"/>
      <c r="AN783" t="s"/>
      <c r="AO783" t="s"/>
      <c r="AP783" t="n">
        <v>5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2992936</v>
      </c>
      <c r="AZ783" t="s">
        <v>810</v>
      </c>
      <c r="BA783" t="s"/>
      <c r="BB783" t="n">
        <v>2192951</v>
      </c>
      <c r="BC783" t="n">
        <v>23.3157</v>
      </c>
      <c r="BD783" t="n">
        <v>42.7031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809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46.33</v>
      </c>
      <c r="L784" t="s">
        <v>77</v>
      </c>
      <c r="M784" t="s"/>
      <c r="N784" t="s">
        <v>446</v>
      </c>
      <c r="O784" t="s">
        <v>79</v>
      </c>
      <c r="P784" t="s">
        <v>809</v>
      </c>
      <c r="Q784" t="s"/>
      <c r="R784" t="s">
        <v>80</v>
      </c>
      <c r="S784" t="s">
        <v>462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HYPERLINK("https://hotelmonitor-cachepage.eclerx.com/savepage/tk_15433825879493098_sr_2058.html","info")</f>
        <v/>
      </c>
      <c r="AA784" t="n">
        <v>-2992936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95</v>
      </c>
      <c r="AL784" t="s"/>
      <c r="AM784" t="s"/>
      <c r="AN784" t="s"/>
      <c r="AO784" t="s"/>
      <c r="AP784" t="n">
        <v>5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2992936</v>
      </c>
      <c r="AZ784" t="s">
        <v>810</v>
      </c>
      <c r="BA784" t="s"/>
      <c r="BB784" t="n">
        <v>2192951</v>
      </c>
      <c r="BC784" t="n">
        <v>23.3157</v>
      </c>
      <c r="BD784" t="n">
        <v>42.7031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809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51.67</v>
      </c>
      <c r="L785" t="s">
        <v>77</v>
      </c>
      <c r="M785" t="s"/>
      <c r="N785" t="s">
        <v>446</v>
      </c>
      <c r="O785" t="s">
        <v>79</v>
      </c>
      <c r="P785" t="s">
        <v>809</v>
      </c>
      <c r="Q785" t="s"/>
      <c r="R785" t="s">
        <v>80</v>
      </c>
      <c r="S785" t="s">
        <v>289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HYPERLINK("https://hotelmonitor-cachepage.eclerx.com/savepage/tk_15433825879493098_sr_2058.html","info")</f>
        <v/>
      </c>
      <c r="AA785" t="n">
        <v>-2992936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95</v>
      </c>
      <c r="AL785" t="s"/>
      <c r="AM785" t="s"/>
      <c r="AN785" t="s"/>
      <c r="AO785" t="s"/>
      <c r="AP785" t="n">
        <v>5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2992936</v>
      </c>
      <c r="AZ785" t="s">
        <v>810</v>
      </c>
      <c r="BA785" t="s"/>
      <c r="BB785" t="n">
        <v>2192951</v>
      </c>
      <c r="BC785" t="n">
        <v>23.3157</v>
      </c>
      <c r="BD785" t="n">
        <v>42.7031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811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18.33</v>
      </c>
      <c r="L786" t="s">
        <v>77</v>
      </c>
      <c r="M786" t="s"/>
      <c r="N786" t="s">
        <v>97</v>
      </c>
      <c r="O786" t="s">
        <v>79</v>
      </c>
      <c r="P786" t="s">
        <v>811</v>
      </c>
      <c r="Q786" t="s"/>
      <c r="R786" t="s">
        <v>812</v>
      </c>
      <c r="S786" t="s">
        <v>333</v>
      </c>
      <c r="T786" t="s">
        <v>82</v>
      </c>
      <c r="U786" t="s"/>
      <c r="V786" t="s">
        <v>83</v>
      </c>
      <c r="W786" t="s">
        <v>138</v>
      </c>
      <c r="X786" t="s"/>
      <c r="Y786" t="s">
        <v>85</v>
      </c>
      <c r="Z786">
        <f>HYPERLINK("https://hotelmonitor-cachepage.eclerx.com/savepage/tk_15433827333926182_sr_2058.html","info")</f>
        <v/>
      </c>
      <c r="AA786" t="n">
        <v>-2329541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/>
      <c r="AO786" t="s"/>
      <c r="AP786" t="n">
        <v>33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2329541</v>
      </c>
      <c r="AZ786" t="s">
        <v>813</v>
      </c>
      <c r="BA786" t="s"/>
      <c r="BB786" t="n">
        <v>2192961</v>
      </c>
      <c r="BC786" t="n">
        <v>23.3025</v>
      </c>
      <c r="BD786" t="n">
        <v>42.7009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814</v>
      </c>
      <c r="F787" t="n">
        <v>2027351</v>
      </c>
      <c r="G787" t="s">
        <v>74</v>
      </c>
      <c r="H787" t="s">
        <v>75</v>
      </c>
      <c r="I787" t="s"/>
      <c r="J787" t="s">
        <v>76</v>
      </c>
      <c r="K787" t="n">
        <v>16.33</v>
      </c>
      <c r="L787" t="s">
        <v>77</v>
      </c>
      <c r="M787" t="s"/>
      <c r="N787" t="s">
        <v>815</v>
      </c>
      <c r="O787" t="s">
        <v>79</v>
      </c>
      <c r="P787" t="s">
        <v>816</v>
      </c>
      <c r="Q787" t="s"/>
      <c r="R787" t="s">
        <v>80</v>
      </c>
      <c r="S787" t="s">
        <v>547</v>
      </c>
      <c r="T787" t="s">
        <v>82</v>
      </c>
      <c r="U787" t="s"/>
      <c r="V787" t="s">
        <v>83</v>
      </c>
      <c r="W787" t="s">
        <v>138</v>
      </c>
      <c r="X787" t="s"/>
      <c r="Y787" t="s">
        <v>85</v>
      </c>
      <c r="Z787">
        <f>HYPERLINK("https://hotelmonitor-cachepage.eclerx.com/savepage/tk_15433826572566783_sr_2058.html","info")</f>
        <v/>
      </c>
      <c r="AA787" t="n">
        <v>156342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95</v>
      </c>
      <c r="AL787" t="s"/>
      <c r="AM787" t="s"/>
      <c r="AN787" t="s"/>
      <c r="AO787" t="s"/>
      <c r="AP787" t="n">
        <v>18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2329364</v>
      </c>
      <c r="AZ787" t="s">
        <v>817</v>
      </c>
      <c r="BA787" t="s"/>
      <c r="BB787" t="n">
        <v>3230167</v>
      </c>
      <c r="BC787" t="n">
        <v>23.2636</v>
      </c>
      <c r="BD787" t="n">
        <v>42.726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814</v>
      </c>
      <c r="F788" t="n">
        <v>2027351</v>
      </c>
      <c r="G788" t="s">
        <v>74</v>
      </c>
      <c r="H788" t="s">
        <v>75</v>
      </c>
      <c r="I788" t="s"/>
      <c r="J788" t="s">
        <v>76</v>
      </c>
      <c r="K788" t="n">
        <v>17</v>
      </c>
      <c r="L788" t="s">
        <v>77</v>
      </c>
      <c r="M788" t="s"/>
      <c r="N788" t="s">
        <v>97</v>
      </c>
      <c r="O788" t="s">
        <v>79</v>
      </c>
      <c r="P788" t="s">
        <v>816</v>
      </c>
      <c r="Q788" t="s"/>
      <c r="R788" t="s">
        <v>80</v>
      </c>
      <c r="S788" t="s">
        <v>641</v>
      </c>
      <c r="T788" t="s">
        <v>82</v>
      </c>
      <c r="U788" t="s"/>
      <c r="V788" t="s">
        <v>83</v>
      </c>
      <c r="W788" t="s">
        <v>138</v>
      </c>
      <c r="X788" t="s"/>
      <c r="Y788" t="s">
        <v>85</v>
      </c>
      <c r="Z788">
        <f>HYPERLINK("https://hotelmonitor-cachepage.eclerx.com/savepage/tk_15433826572566783_sr_2058.html","info")</f>
        <v/>
      </c>
      <c r="AA788" t="n">
        <v>156342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95</v>
      </c>
      <c r="AL788" t="s"/>
      <c r="AM788" t="s"/>
      <c r="AN788" t="s"/>
      <c r="AO788" t="s"/>
      <c r="AP788" t="n">
        <v>18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2329364</v>
      </c>
      <c r="AZ788" t="s">
        <v>817</v>
      </c>
      <c r="BA788" t="s"/>
      <c r="BB788" t="n">
        <v>3230167</v>
      </c>
      <c r="BC788" t="n">
        <v>23.2636</v>
      </c>
      <c r="BD788" t="n">
        <v>42.726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814</v>
      </c>
      <c r="F789" t="n">
        <v>2027351</v>
      </c>
      <c r="G789" t="s">
        <v>74</v>
      </c>
      <c r="H789" t="s">
        <v>75</v>
      </c>
      <c r="I789" t="s"/>
      <c r="J789" t="s">
        <v>76</v>
      </c>
      <c r="K789" t="n">
        <v>18</v>
      </c>
      <c r="L789" t="s">
        <v>77</v>
      </c>
      <c r="M789" t="s"/>
      <c r="N789" t="s">
        <v>815</v>
      </c>
      <c r="O789" t="s">
        <v>79</v>
      </c>
      <c r="P789" t="s">
        <v>816</v>
      </c>
      <c r="Q789" t="s"/>
      <c r="R789" t="s">
        <v>80</v>
      </c>
      <c r="S789" t="s">
        <v>818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HYPERLINK("https://hotelmonitor-cachepage.eclerx.com/savepage/tk_15433826572566783_sr_2058.html","info")</f>
        <v/>
      </c>
      <c r="AA789" t="n">
        <v>156342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95</v>
      </c>
      <c r="AL789" t="s"/>
      <c r="AM789" t="s"/>
      <c r="AN789" t="s"/>
      <c r="AO789" t="s"/>
      <c r="AP789" t="n">
        <v>18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2329364</v>
      </c>
      <c r="AZ789" t="s">
        <v>817</v>
      </c>
      <c r="BA789" t="s"/>
      <c r="BB789" t="n">
        <v>3230167</v>
      </c>
      <c r="BC789" t="n">
        <v>23.2636</v>
      </c>
      <c r="BD789" t="n">
        <v>42.726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814</v>
      </c>
      <c r="F790" t="n">
        <v>2027351</v>
      </c>
      <c r="G790" t="s">
        <v>74</v>
      </c>
      <c r="H790" t="s">
        <v>75</v>
      </c>
      <c r="I790" t="s"/>
      <c r="J790" t="s">
        <v>76</v>
      </c>
      <c r="K790" t="n">
        <v>18.67</v>
      </c>
      <c r="L790" t="s">
        <v>77</v>
      </c>
      <c r="M790" t="s"/>
      <c r="N790" t="s">
        <v>97</v>
      </c>
      <c r="O790" t="s">
        <v>79</v>
      </c>
      <c r="P790" t="s">
        <v>816</v>
      </c>
      <c r="Q790" t="s"/>
      <c r="R790" t="s">
        <v>80</v>
      </c>
      <c r="S790" t="s">
        <v>819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HYPERLINK("https://hotelmonitor-cachepage.eclerx.com/savepage/tk_15433826572566783_sr_2058.html","info")</f>
        <v/>
      </c>
      <c r="AA790" t="n">
        <v>156342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95</v>
      </c>
      <c r="AL790" t="s"/>
      <c r="AM790" t="s"/>
      <c r="AN790" t="s"/>
      <c r="AO790" t="s"/>
      <c r="AP790" t="n">
        <v>18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2329364</v>
      </c>
      <c r="AZ790" t="s">
        <v>817</v>
      </c>
      <c r="BA790" t="s"/>
      <c r="BB790" t="n">
        <v>3230167</v>
      </c>
      <c r="BC790" t="n">
        <v>23.2636</v>
      </c>
      <c r="BD790" t="n">
        <v>42.726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814</v>
      </c>
      <c r="F791" t="n">
        <v>2027351</v>
      </c>
      <c r="G791" t="s">
        <v>74</v>
      </c>
      <c r="H791" t="s">
        <v>75</v>
      </c>
      <c r="I791" t="s"/>
      <c r="J791" t="s">
        <v>76</v>
      </c>
      <c r="K791" t="n">
        <v>20</v>
      </c>
      <c r="L791" t="s">
        <v>77</v>
      </c>
      <c r="M791" t="s"/>
      <c r="N791" t="s">
        <v>820</v>
      </c>
      <c r="O791" t="s">
        <v>79</v>
      </c>
      <c r="P791" t="s">
        <v>816</v>
      </c>
      <c r="Q791" t="s"/>
      <c r="R791" t="s">
        <v>80</v>
      </c>
      <c r="S791" t="s">
        <v>390</v>
      </c>
      <c r="T791" t="s">
        <v>82</v>
      </c>
      <c r="U791" t="s"/>
      <c r="V791" t="s">
        <v>83</v>
      </c>
      <c r="W791" t="s">
        <v>138</v>
      </c>
      <c r="X791" t="s"/>
      <c r="Y791" t="s">
        <v>85</v>
      </c>
      <c r="Z791">
        <f>HYPERLINK("https://hotelmonitor-cachepage.eclerx.com/savepage/tk_15433826572566783_sr_2058.html","info")</f>
        <v/>
      </c>
      <c r="AA791" t="n">
        <v>156342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95</v>
      </c>
      <c r="AL791" t="s"/>
      <c r="AM791" t="s"/>
      <c r="AN791" t="s"/>
      <c r="AO791" t="s"/>
      <c r="AP791" t="n">
        <v>18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2329364</v>
      </c>
      <c r="AZ791" t="s">
        <v>817</v>
      </c>
      <c r="BA791" t="s"/>
      <c r="BB791" t="n">
        <v>3230167</v>
      </c>
      <c r="BC791" t="n">
        <v>23.2636</v>
      </c>
      <c r="BD791" t="n">
        <v>42.726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814</v>
      </c>
      <c r="F792" t="n">
        <v>2027351</v>
      </c>
      <c r="G792" t="s">
        <v>74</v>
      </c>
      <c r="H792" t="s">
        <v>75</v>
      </c>
      <c r="I792" t="s"/>
      <c r="J792" t="s">
        <v>76</v>
      </c>
      <c r="K792" t="n">
        <v>22</v>
      </c>
      <c r="L792" t="s">
        <v>77</v>
      </c>
      <c r="M792" t="s"/>
      <c r="N792" t="s">
        <v>820</v>
      </c>
      <c r="O792" t="s">
        <v>79</v>
      </c>
      <c r="P792" t="s">
        <v>816</v>
      </c>
      <c r="Q792" t="s"/>
      <c r="R792" t="s">
        <v>80</v>
      </c>
      <c r="S792" t="s">
        <v>367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HYPERLINK("https://hotelmonitor-cachepage.eclerx.com/savepage/tk_15433826572566783_sr_2058.html","info")</f>
        <v/>
      </c>
      <c r="AA792" t="n">
        <v>156342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95</v>
      </c>
      <c r="AL792" t="s"/>
      <c r="AM792" t="s"/>
      <c r="AN792" t="s"/>
      <c r="AO792" t="s"/>
      <c r="AP792" t="n">
        <v>18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2329364</v>
      </c>
      <c r="AZ792" t="s">
        <v>817</v>
      </c>
      <c r="BA792" t="s"/>
      <c r="BB792" t="n">
        <v>3230167</v>
      </c>
      <c r="BC792" t="n">
        <v>23.2636</v>
      </c>
      <c r="BD792" t="n">
        <v>42.726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814</v>
      </c>
      <c r="F793" t="n">
        <v>2027351</v>
      </c>
      <c r="G793" t="s">
        <v>74</v>
      </c>
      <c r="H793" t="s">
        <v>75</v>
      </c>
      <c r="I793" t="s"/>
      <c r="J793" t="s">
        <v>76</v>
      </c>
      <c r="K793" t="n">
        <v>25</v>
      </c>
      <c r="L793" t="s">
        <v>77</v>
      </c>
      <c r="M793" t="s"/>
      <c r="N793" t="s">
        <v>820</v>
      </c>
      <c r="O793" t="s">
        <v>79</v>
      </c>
      <c r="P793" t="s">
        <v>816</v>
      </c>
      <c r="Q793" t="s"/>
      <c r="R793" t="s">
        <v>80</v>
      </c>
      <c r="S793" t="s">
        <v>355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HYPERLINK("https://hotelmonitor-cachepage.eclerx.com/savepage/tk_15433826572566783_sr_2058.html","info")</f>
        <v/>
      </c>
      <c r="AA793" t="n">
        <v>156342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95</v>
      </c>
      <c r="AL793" t="s"/>
      <c r="AM793" t="s"/>
      <c r="AN793" t="s"/>
      <c r="AO793" t="s"/>
      <c r="AP793" t="n">
        <v>18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2329364</v>
      </c>
      <c r="AZ793" t="s">
        <v>817</v>
      </c>
      <c r="BA793" t="s"/>
      <c r="BB793" t="n">
        <v>3230167</v>
      </c>
      <c r="BC793" t="n">
        <v>23.2636</v>
      </c>
      <c r="BD793" t="n">
        <v>42.726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821</v>
      </c>
      <c r="F794" t="n">
        <v>2027325</v>
      </c>
      <c r="G794" t="s">
        <v>74</v>
      </c>
      <c r="H794" t="s">
        <v>75</v>
      </c>
      <c r="I794" t="s"/>
      <c r="J794" t="s">
        <v>76</v>
      </c>
      <c r="K794" t="n">
        <v>36.33</v>
      </c>
      <c r="L794" t="s">
        <v>77</v>
      </c>
      <c r="M794" t="s"/>
      <c r="N794" t="s">
        <v>677</v>
      </c>
      <c r="O794" t="s">
        <v>79</v>
      </c>
      <c r="P794" t="s">
        <v>822</v>
      </c>
      <c r="Q794" t="s"/>
      <c r="R794" t="s">
        <v>107</v>
      </c>
      <c r="S794" t="s">
        <v>823</v>
      </c>
      <c r="T794" t="s">
        <v>82</v>
      </c>
      <c r="U794" t="s"/>
      <c r="V794" t="s">
        <v>83</v>
      </c>
      <c r="W794" t="s">
        <v>138</v>
      </c>
      <c r="X794" t="s"/>
      <c r="Y794" t="s">
        <v>85</v>
      </c>
      <c r="Z794">
        <f>HYPERLINK("https://hotelmonitor-cachepage.eclerx.com/savepage/tk_15433826367696054_sr_2058.html","info")</f>
        <v/>
      </c>
      <c r="AA794" t="n">
        <v>48914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/>
      <c r="AO794" t="s"/>
      <c r="AP794" t="n">
        <v>14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2329328</v>
      </c>
      <c r="AZ794" t="s">
        <v>824</v>
      </c>
      <c r="BA794" t="s"/>
      <c r="BB794" t="n">
        <v>231304</v>
      </c>
      <c r="BC794" t="n">
        <v>23.38</v>
      </c>
      <c r="BD794" t="n">
        <v>42.66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821</v>
      </c>
      <c r="F795" t="n">
        <v>2027325</v>
      </c>
      <c r="G795" t="s">
        <v>74</v>
      </c>
      <c r="H795" t="s">
        <v>75</v>
      </c>
      <c r="I795" t="s"/>
      <c r="J795" t="s">
        <v>76</v>
      </c>
      <c r="K795" t="n">
        <v>36.67</v>
      </c>
      <c r="L795" t="s">
        <v>77</v>
      </c>
      <c r="M795" t="s"/>
      <c r="N795" t="s">
        <v>78</v>
      </c>
      <c r="O795" t="s">
        <v>79</v>
      </c>
      <c r="P795" t="s">
        <v>822</v>
      </c>
      <c r="Q795" t="s"/>
      <c r="R795" t="s">
        <v>107</v>
      </c>
      <c r="S795" t="s">
        <v>146</v>
      </c>
      <c r="T795" t="s">
        <v>82</v>
      </c>
      <c r="U795" t="s"/>
      <c r="V795" t="s">
        <v>83</v>
      </c>
      <c r="W795" t="s">
        <v>138</v>
      </c>
      <c r="X795" t="s"/>
      <c r="Y795" t="s">
        <v>85</v>
      </c>
      <c r="Z795">
        <f>HYPERLINK("https://hotelmonitor-cachepage.eclerx.com/savepage/tk_15433826367696054_sr_2058.html","info")</f>
        <v/>
      </c>
      <c r="AA795" t="n">
        <v>48914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/>
      <c r="AO795" t="s"/>
      <c r="AP795" t="n">
        <v>14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2329328</v>
      </c>
      <c r="AZ795" t="s">
        <v>824</v>
      </c>
      <c r="BA795" t="s"/>
      <c r="BB795" t="n">
        <v>231304</v>
      </c>
      <c r="BC795" t="n">
        <v>23.38</v>
      </c>
      <c r="BD795" t="n">
        <v>42.66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821</v>
      </c>
      <c r="F796" t="n">
        <v>2027325</v>
      </c>
      <c r="G796" t="s">
        <v>74</v>
      </c>
      <c r="H796" t="s">
        <v>75</v>
      </c>
      <c r="I796" t="s"/>
      <c r="J796" t="s">
        <v>76</v>
      </c>
      <c r="K796" t="n">
        <v>37.67</v>
      </c>
      <c r="L796" t="s">
        <v>77</v>
      </c>
      <c r="M796" t="s"/>
      <c r="N796" t="s">
        <v>825</v>
      </c>
      <c r="O796" t="s">
        <v>79</v>
      </c>
      <c r="P796" t="s">
        <v>822</v>
      </c>
      <c r="Q796" t="s"/>
      <c r="R796" t="s">
        <v>107</v>
      </c>
      <c r="S796" t="s">
        <v>113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HYPERLINK("https://hotelmonitor-cachepage.eclerx.com/savepage/tk_15433826367696054_sr_2058.html","info")</f>
        <v/>
      </c>
      <c r="AA796" t="n">
        <v>48914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/>
      <c r="AO796" t="s"/>
      <c r="AP796" t="n">
        <v>14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2329328</v>
      </c>
      <c r="AZ796" t="s">
        <v>824</v>
      </c>
      <c r="BA796" t="s"/>
      <c r="BB796" t="n">
        <v>231304</v>
      </c>
      <c r="BC796" t="n">
        <v>23.38</v>
      </c>
      <c r="BD796" t="n">
        <v>42.66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821</v>
      </c>
      <c r="F797" t="n">
        <v>2027325</v>
      </c>
      <c r="G797" t="s">
        <v>74</v>
      </c>
      <c r="H797" t="s">
        <v>75</v>
      </c>
      <c r="I797" t="s"/>
      <c r="J797" t="s">
        <v>76</v>
      </c>
      <c r="K797" t="n">
        <v>37.67</v>
      </c>
      <c r="L797" t="s">
        <v>77</v>
      </c>
      <c r="M797" t="s"/>
      <c r="N797" t="s">
        <v>826</v>
      </c>
      <c r="O797" t="s">
        <v>79</v>
      </c>
      <c r="P797" t="s">
        <v>822</v>
      </c>
      <c r="Q797" t="s"/>
      <c r="R797" t="s">
        <v>107</v>
      </c>
      <c r="S797" t="s">
        <v>113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HYPERLINK("https://hotelmonitor-cachepage.eclerx.com/savepage/tk_15433826367696054_sr_2058.html","info")</f>
        <v/>
      </c>
      <c r="AA797" t="n">
        <v>48914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/>
      <c r="AO797" t="s"/>
      <c r="AP797" t="n">
        <v>14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2329328</v>
      </c>
      <c r="AZ797" t="s">
        <v>824</v>
      </c>
      <c r="BA797" t="s"/>
      <c r="BB797" t="n">
        <v>231304</v>
      </c>
      <c r="BC797" t="n">
        <v>23.38</v>
      </c>
      <c r="BD797" t="n">
        <v>42.66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821</v>
      </c>
      <c r="F798" t="n">
        <v>2027325</v>
      </c>
      <c r="G798" t="s">
        <v>74</v>
      </c>
      <c r="H798" t="s">
        <v>75</v>
      </c>
      <c r="I798" t="s"/>
      <c r="J798" t="s">
        <v>76</v>
      </c>
      <c r="K798" t="n">
        <v>38.33</v>
      </c>
      <c r="L798" t="s">
        <v>77</v>
      </c>
      <c r="M798" t="s"/>
      <c r="N798" t="s">
        <v>827</v>
      </c>
      <c r="O798" t="s">
        <v>79</v>
      </c>
      <c r="P798" t="s">
        <v>822</v>
      </c>
      <c r="Q798" t="s"/>
      <c r="R798" t="s">
        <v>107</v>
      </c>
      <c r="S798" t="s">
        <v>115</v>
      </c>
      <c r="T798" t="s">
        <v>82</v>
      </c>
      <c r="U798" t="s"/>
      <c r="V798" t="s">
        <v>83</v>
      </c>
      <c r="W798" t="s">
        <v>138</v>
      </c>
      <c r="X798" t="s"/>
      <c r="Y798" t="s">
        <v>85</v>
      </c>
      <c r="Z798">
        <f>HYPERLINK("https://hotelmonitor-cachepage.eclerx.com/savepage/tk_15433826367696054_sr_2058.html","info")</f>
        <v/>
      </c>
      <c r="AA798" t="n">
        <v>48914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/>
      <c r="AO798" t="s"/>
      <c r="AP798" t="n">
        <v>14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2329328</v>
      </c>
      <c r="AZ798" t="s">
        <v>824</v>
      </c>
      <c r="BA798" t="s"/>
      <c r="BB798" t="n">
        <v>231304</v>
      </c>
      <c r="BC798" t="n">
        <v>23.38</v>
      </c>
      <c r="BD798" t="n">
        <v>42.66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821</v>
      </c>
      <c r="F799" t="n">
        <v>2027325</v>
      </c>
      <c r="G799" t="s">
        <v>74</v>
      </c>
      <c r="H799" t="s">
        <v>75</v>
      </c>
      <c r="I799" t="s"/>
      <c r="J799" t="s">
        <v>76</v>
      </c>
      <c r="K799" t="n">
        <v>38.67</v>
      </c>
      <c r="L799" t="s">
        <v>77</v>
      </c>
      <c r="M799" t="s"/>
      <c r="N799" t="s">
        <v>828</v>
      </c>
      <c r="O799" t="s">
        <v>79</v>
      </c>
      <c r="P799" t="s">
        <v>822</v>
      </c>
      <c r="Q799" t="s"/>
      <c r="R799" t="s">
        <v>107</v>
      </c>
      <c r="S799" t="s">
        <v>581</v>
      </c>
      <c r="T799" t="s">
        <v>82</v>
      </c>
      <c r="U799" t="s"/>
      <c r="V799" t="s">
        <v>83</v>
      </c>
      <c r="W799" t="s">
        <v>138</v>
      </c>
      <c r="X799" t="s"/>
      <c r="Y799" t="s">
        <v>85</v>
      </c>
      <c r="Z799">
        <f>HYPERLINK("https://hotelmonitor-cachepage.eclerx.com/savepage/tk_15433826367696054_sr_2058.html","info")</f>
        <v/>
      </c>
      <c r="AA799" t="n">
        <v>48914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/>
      <c r="AO799" t="s"/>
      <c r="AP799" t="n">
        <v>14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2329328</v>
      </c>
      <c r="AZ799" t="s">
        <v>824</v>
      </c>
      <c r="BA799" t="s"/>
      <c r="BB799" t="n">
        <v>231304</v>
      </c>
      <c r="BC799" t="n">
        <v>23.38</v>
      </c>
      <c r="BD799" t="n">
        <v>42.66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821</v>
      </c>
      <c r="F800" t="n">
        <v>2027325</v>
      </c>
      <c r="G800" t="s">
        <v>74</v>
      </c>
      <c r="H800" t="s">
        <v>75</v>
      </c>
      <c r="I800" t="s"/>
      <c r="J800" t="s">
        <v>76</v>
      </c>
      <c r="K800" t="n">
        <v>40.33</v>
      </c>
      <c r="L800" t="s">
        <v>77</v>
      </c>
      <c r="M800" t="s"/>
      <c r="N800" t="s">
        <v>827</v>
      </c>
      <c r="O800" t="s">
        <v>79</v>
      </c>
      <c r="P800" t="s">
        <v>822</v>
      </c>
      <c r="Q800" t="s"/>
      <c r="R800" t="s">
        <v>107</v>
      </c>
      <c r="S800" t="s">
        <v>398</v>
      </c>
      <c r="T800" t="s">
        <v>82</v>
      </c>
      <c r="U800" t="s"/>
      <c r="V800" t="s">
        <v>83</v>
      </c>
      <c r="W800" t="s">
        <v>138</v>
      </c>
      <c r="X800" t="s"/>
      <c r="Y800" t="s">
        <v>85</v>
      </c>
      <c r="Z800">
        <f>HYPERLINK("https://hotelmonitor-cachepage.eclerx.com/savepage/tk_15433826367696054_sr_2058.html","info")</f>
        <v/>
      </c>
      <c r="AA800" t="n">
        <v>48914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/>
      <c r="AO800" t="s"/>
      <c r="AP800" t="n">
        <v>14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2329328</v>
      </c>
      <c r="AZ800" t="s">
        <v>824</v>
      </c>
      <c r="BA800" t="s"/>
      <c r="BB800" t="n">
        <v>231304</v>
      </c>
      <c r="BC800" t="n">
        <v>23.38</v>
      </c>
      <c r="BD800" t="n">
        <v>42.66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821</v>
      </c>
      <c r="F801" t="n">
        <v>2027325</v>
      </c>
      <c r="G801" t="s">
        <v>74</v>
      </c>
      <c r="H801" t="s">
        <v>75</v>
      </c>
      <c r="I801" t="s"/>
      <c r="J801" t="s">
        <v>76</v>
      </c>
      <c r="K801" t="n">
        <v>42</v>
      </c>
      <c r="L801" t="s">
        <v>77</v>
      </c>
      <c r="M801" t="s"/>
      <c r="N801" t="s">
        <v>829</v>
      </c>
      <c r="O801" t="s">
        <v>79</v>
      </c>
      <c r="P801" t="s">
        <v>822</v>
      </c>
      <c r="Q801" t="s"/>
      <c r="R801" t="s">
        <v>107</v>
      </c>
      <c r="S801" t="s">
        <v>104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HYPERLINK("https://hotelmonitor-cachepage.eclerx.com/savepage/tk_15433826367696054_sr_2058.html","info")</f>
        <v/>
      </c>
      <c r="AA801" t="n">
        <v>48914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/>
      <c r="AO801" t="s"/>
      <c r="AP801" t="n">
        <v>14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2329328</v>
      </c>
      <c r="AZ801" t="s">
        <v>824</v>
      </c>
      <c r="BA801" t="s"/>
      <c r="BB801" t="n">
        <v>231304</v>
      </c>
      <c r="BC801" t="n">
        <v>23.38</v>
      </c>
      <c r="BD801" t="n">
        <v>42.66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821</v>
      </c>
      <c r="F802" t="n">
        <v>2027325</v>
      </c>
      <c r="G802" t="s">
        <v>74</v>
      </c>
      <c r="H802" t="s">
        <v>75</v>
      </c>
      <c r="I802" t="s"/>
      <c r="J802" t="s">
        <v>76</v>
      </c>
      <c r="K802" t="n">
        <v>43.33</v>
      </c>
      <c r="L802" t="s">
        <v>77</v>
      </c>
      <c r="M802" t="s"/>
      <c r="N802" t="s">
        <v>78</v>
      </c>
      <c r="O802" t="s">
        <v>79</v>
      </c>
      <c r="P802" t="s">
        <v>822</v>
      </c>
      <c r="Q802" t="s"/>
      <c r="R802" t="s">
        <v>107</v>
      </c>
      <c r="S802" t="s">
        <v>231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HYPERLINK("https://hotelmonitor-cachepage.eclerx.com/savepage/tk_15433826367696054_sr_2058.html","info")</f>
        <v/>
      </c>
      <c r="AA802" t="n">
        <v>48914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/>
      <c r="AO802" t="s"/>
      <c r="AP802" t="n">
        <v>14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2329328</v>
      </c>
      <c r="AZ802" t="s">
        <v>824</v>
      </c>
      <c r="BA802" t="s"/>
      <c r="BB802" t="n">
        <v>231304</v>
      </c>
      <c r="BC802" t="n">
        <v>23.38</v>
      </c>
      <c r="BD802" t="n">
        <v>42.66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821</v>
      </c>
      <c r="F803" t="n">
        <v>2027325</v>
      </c>
      <c r="G803" t="s">
        <v>74</v>
      </c>
      <c r="H803" t="s">
        <v>75</v>
      </c>
      <c r="I803" t="s"/>
      <c r="J803" t="s">
        <v>76</v>
      </c>
      <c r="K803" t="n">
        <v>45.33</v>
      </c>
      <c r="L803" t="s">
        <v>77</v>
      </c>
      <c r="M803" t="s"/>
      <c r="N803" t="s">
        <v>677</v>
      </c>
      <c r="O803" t="s">
        <v>79</v>
      </c>
      <c r="P803" t="s">
        <v>822</v>
      </c>
      <c r="Q803" t="s"/>
      <c r="R803" t="s">
        <v>107</v>
      </c>
      <c r="S803" t="s">
        <v>120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HYPERLINK("https://hotelmonitor-cachepage.eclerx.com/savepage/tk_15433826367696054_sr_2058.html","info")</f>
        <v/>
      </c>
      <c r="AA803" t="n">
        <v>48914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/>
      <c r="AO803" t="s"/>
      <c r="AP803" t="n">
        <v>14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2329328</v>
      </c>
      <c r="AZ803" t="s">
        <v>824</v>
      </c>
      <c r="BA803" t="s"/>
      <c r="BB803" t="n">
        <v>231304</v>
      </c>
      <c r="BC803" t="n">
        <v>23.38</v>
      </c>
      <c r="BD803" t="n">
        <v>42.66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821</v>
      </c>
      <c r="F804" t="n">
        <v>2027325</v>
      </c>
      <c r="G804" t="s">
        <v>74</v>
      </c>
      <c r="H804" t="s">
        <v>75</v>
      </c>
      <c r="I804" t="s"/>
      <c r="J804" t="s">
        <v>76</v>
      </c>
      <c r="K804" t="n">
        <v>46.67</v>
      </c>
      <c r="L804" t="s">
        <v>77</v>
      </c>
      <c r="M804" t="s"/>
      <c r="N804" t="s">
        <v>830</v>
      </c>
      <c r="O804" t="s">
        <v>79</v>
      </c>
      <c r="P804" t="s">
        <v>822</v>
      </c>
      <c r="Q804" t="s"/>
      <c r="R804" t="s">
        <v>107</v>
      </c>
      <c r="S804" t="s">
        <v>382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HYPERLINK("https://hotelmonitor-cachepage.eclerx.com/savepage/tk_15433826367696054_sr_2058.html","info")</f>
        <v/>
      </c>
      <c r="AA804" t="n">
        <v>48914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/>
      <c r="AO804" t="s"/>
      <c r="AP804" t="n">
        <v>14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2329328</v>
      </c>
      <c r="AZ804" t="s">
        <v>824</v>
      </c>
      <c r="BA804" t="s"/>
      <c r="BB804" t="n">
        <v>231304</v>
      </c>
      <c r="BC804" t="n">
        <v>23.38</v>
      </c>
      <c r="BD804" t="n">
        <v>42.66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821</v>
      </c>
      <c r="F805" t="n">
        <v>2027325</v>
      </c>
      <c r="G805" t="s">
        <v>74</v>
      </c>
      <c r="H805" t="s">
        <v>75</v>
      </c>
      <c r="I805" t="s"/>
      <c r="J805" t="s">
        <v>76</v>
      </c>
      <c r="K805" t="n">
        <v>47</v>
      </c>
      <c r="L805" t="s">
        <v>77</v>
      </c>
      <c r="M805" t="s"/>
      <c r="N805" t="s">
        <v>831</v>
      </c>
      <c r="O805" t="s">
        <v>79</v>
      </c>
      <c r="P805" t="s">
        <v>822</v>
      </c>
      <c r="Q805" t="s"/>
      <c r="R805" t="s">
        <v>107</v>
      </c>
      <c r="S805" t="s">
        <v>151</v>
      </c>
      <c r="T805" t="s">
        <v>82</v>
      </c>
      <c r="U805" t="s"/>
      <c r="V805" t="s">
        <v>83</v>
      </c>
      <c r="W805" t="s">
        <v>138</v>
      </c>
      <c r="X805" t="s"/>
      <c r="Y805" t="s">
        <v>85</v>
      </c>
      <c r="Z805">
        <f>HYPERLINK("https://hotelmonitor-cachepage.eclerx.com/savepage/tk_15433826367696054_sr_2058.html","info")</f>
        <v/>
      </c>
      <c r="AA805" t="n">
        <v>48914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/>
      <c r="AO805" t="s"/>
      <c r="AP805" t="n">
        <v>14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2329328</v>
      </c>
      <c r="AZ805" t="s">
        <v>824</v>
      </c>
      <c r="BA805" t="s"/>
      <c r="BB805" t="n">
        <v>231304</v>
      </c>
      <c r="BC805" t="n">
        <v>23.38</v>
      </c>
      <c r="BD805" t="n">
        <v>42.66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821</v>
      </c>
      <c r="F806" t="n">
        <v>2027325</v>
      </c>
      <c r="G806" t="s">
        <v>74</v>
      </c>
      <c r="H806" t="s">
        <v>75</v>
      </c>
      <c r="I806" t="s"/>
      <c r="J806" t="s">
        <v>76</v>
      </c>
      <c r="K806" t="n">
        <v>48.33</v>
      </c>
      <c r="L806" t="s">
        <v>77</v>
      </c>
      <c r="M806" t="s"/>
      <c r="N806" t="s">
        <v>828</v>
      </c>
      <c r="O806" t="s">
        <v>79</v>
      </c>
      <c r="P806" t="s">
        <v>822</v>
      </c>
      <c r="Q806" t="s"/>
      <c r="R806" t="s">
        <v>107</v>
      </c>
      <c r="S806" t="s">
        <v>383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HYPERLINK("https://hotelmonitor-cachepage.eclerx.com/savepage/tk_15433826367696054_sr_2058.html","info")</f>
        <v/>
      </c>
      <c r="AA806" t="n">
        <v>48914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/>
      <c r="AO806" t="s"/>
      <c r="AP806" t="n">
        <v>14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2329328</v>
      </c>
      <c r="AZ806" t="s">
        <v>824</v>
      </c>
      <c r="BA806" t="s"/>
      <c r="BB806" t="n">
        <v>231304</v>
      </c>
      <c r="BC806" t="n">
        <v>23.38</v>
      </c>
      <c r="BD806" t="n">
        <v>42.66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821</v>
      </c>
      <c r="F807" t="n">
        <v>2027325</v>
      </c>
      <c r="G807" t="s">
        <v>74</v>
      </c>
      <c r="H807" t="s">
        <v>75</v>
      </c>
      <c r="I807" t="s"/>
      <c r="J807" t="s">
        <v>76</v>
      </c>
      <c r="K807" t="n">
        <v>49</v>
      </c>
      <c r="L807" t="s">
        <v>77</v>
      </c>
      <c r="M807" t="s"/>
      <c r="N807" t="s">
        <v>204</v>
      </c>
      <c r="O807" t="s">
        <v>79</v>
      </c>
      <c r="P807" t="s">
        <v>822</v>
      </c>
      <c r="Q807" t="s"/>
      <c r="R807" t="s">
        <v>107</v>
      </c>
      <c r="S807" t="s">
        <v>206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HYPERLINK("https://hotelmonitor-cachepage.eclerx.com/savepage/tk_15433826367696054_sr_2058.html","info")</f>
        <v/>
      </c>
      <c r="AA807" t="n">
        <v>48914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/>
      <c r="AO807" t="s"/>
      <c r="AP807" t="n">
        <v>14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2329328</v>
      </c>
      <c r="AZ807" t="s">
        <v>824</v>
      </c>
      <c r="BA807" t="s"/>
      <c r="BB807" t="n">
        <v>231304</v>
      </c>
      <c r="BC807" t="n">
        <v>23.38</v>
      </c>
      <c r="BD807" t="n">
        <v>42.66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821</v>
      </c>
      <c r="F808" t="n">
        <v>2027325</v>
      </c>
      <c r="G808" t="s">
        <v>74</v>
      </c>
      <c r="H808" t="s">
        <v>75</v>
      </c>
      <c r="I808" t="s"/>
      <c r="J808" t="s">
        <v>76</v>
      </c>
      <c r="K808" t="n">
        <v>50</v>
      </c>
      <c r="L808" t="s">
        <v>77</v>
      </c>
      <c r="M808" t="s"/>
      <c r="N808" t="s">
        <v>832</v>
      </c>
      <c r="O808" t="s">
        <v>79</v>
      </c>
      <c r="P808" t="s">
        <v>822</v>
      </c>
      <c r="Q808" t="s"/>
      <c r="R808" t="s">
        <v>107</v>
      </c>
      <c r="S808" t="s">
        <v>401</v>
      </c>
      <c r="T808" t="s">
        <v>82</v>
      </c>
      <c r="U808" t="s"/>
      <c r="V808" t="s">
        <v>83</v>
      </c>
      <c r="W808" t="s">
        <v>138</v>
      </c>
      <c r="X808" t="s"/>
      <c r="Y808" t="s">
        <v>85</v>
      </c>
      <c r="Z808">
        <f>HYPERLINK("https://hotelmonitor-cachepage.eclerx.com/savepage/tk_15433826367696054_sr_2058.html","info")</f>
        <v/>
      </c>
      <c r="AA808" t="n">
        <v>48914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/>
      <c r="AO808" t="s"/>
      <c r="AP808" t="n">
        <v>14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2329328</v>
      </c>
      <c r="AZ808" t="s">
        <v>824</v>
      </c>
      <c r="BA808" t="s"/>
      <c r="BB808" t="n">
        <v>231304</v>
      </c>
      <c r="BC808" t="n">
        <v>23.38</v>
      </c>
      <c r="BD808" t="n">
        <v>42.66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821</v>
      </c>
      <c r="F809" t="n">
        <v>2027325</v>
      </c>
      <c r="G809" t="s">
        <v>74</v>
      </c>
      <c r="H809" t="s">
        <v>75</v>
      </c>
      <c r="I809" t="s"/>
      <c r="J809" t="s">
        <v>76</v>
      </c>
      <c r="K809" t="n">
        <v>50</v>
      </c>
      <c r="L809" t="s">
        <v>77</v>
      </c>
      <c r="M809" t="s"/>
      <c r="N809" t="s">
        <v>833</v>
      </c>
      <c r="O809" t="s">
        <v>79</v>
      </c>
      <c r="P809" t="s">
        <v>822</v>
      </c>
      <c r="Q809" t="s"/>
      <c r="R809" t="s">
        <v>107</v>
      </c>
      <c r="S809" t="s">
        <v>401</v>
      </c>
      <c r="T809" t="s">
        <v>82</v>
      </c>
      <c r="U809" t="s"/>
      <c r="V809" t="s">
        <v>83</v>
      </c>
      <c r="W809" t="s">
        <v>138</v>
      </c>
      <c r="X809" t="s"/>
      <c r="Y809" t="s">
        <v>85</v>
      </c>
      <c r="Z809">
        <f>HYPERLINK("https://hotelmonitor-cachepage.eclerx.com/savepage/tk_15433826367696054_sr_2058.html","info")</f>
        <v/>
      </c>
      <c r="AA809" t="n">
        <v>48914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/>
      <c r="AO809" t="s"/>
      <c r="AP809" t="n">
        <v>14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2329328</v>
      </c>
      <c r="AZ809" t="s">
        <v>824</v>
      </c>
      <c r="BA809" t="s"/>
      <c r="BB809" t="n">
        <v>231304</v>
      </c>
      <c r="BC809" t="n">
        <v>23.38</v>
      </c>
      <c r="BD809" t="n">
        <v>42.66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821</v>
      </c>
      <c r="F810" t="n">
        <v>2027325</v>
      </c>
      <c r="G810" t="s">
        <v>74</v>
      </c>
      <c r="H810" t="s">
        <v>75</v>
      </c>
      <c r="I810" t="s"/>
      <c r="J810" t="s">
        <v>76</v>
      </c>
      <c r="K810" t="n">
        <v>50</v>
      </c>
      <c r="L810" t="s">
        <v>77</v>
      </c>
      <c r="M810" t="s"/>
      <c r="N810" t="s">
        <v>834</v>
      </c>
      <c r="O810" t="s">
        <v>79</v>
      </c>
      <c r="P810" t="s">
        <v>822</v>
      </c>
      <c r="Q810" t="s"/>
      <c r="R810" t="s">
        <v>107</v>
      </c>
      <c r="S810" t="s">
        <v>401</v>
      </c>
      <c r="T810" t="s">
        <v>82</v>
      </c>
      <c r="U810" t="s"/>
      <c r="V810" t="s">
        <v>83</v>
      </c>
      <c r="W810" t="s">
        <v>138</v>
      </c>
      <c r="X810" t="s"/>
      <c r="Y810" t="s">
        <v>85</v>
      </c>
      <c r="Z810">
        <f>HYPERLINK("https://hotelmonitor-cachepage.eclerx.com/savepage/tk_15433826367696054_sr_2058.html","info")</f>
        <v/>
      </c>
      <c r="AA810" t="n">
        <v>48914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/>
      <c r="AO810" t="s"/>
      <c r="AP810" t="n">
        <v>14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2329328</v>
      </c>
      <c r="AZ810" t="s">
        <v>824</v>
      </c>
      <c r="BA810" t="s"/>
      <c r="BB810" t="n">
        <v>231304</v>
      </c>
      <c r="BC810" t="n">
        <v>23.38</v>
      </c>
      <c r="BD810" t="n">
        <v>42.66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821</v>
      </c>
      <c r="F811" t="n">
        <v>2027325</v>
      </c>
      <c r="G811" t="s">
        <v>74</v>
      </c>
      <c r="H811" t="s">
        <v>75</v>
      </c>
      <c r="I811" t="s"/>
      <c r="J811" t="s">
        <v>76</v>
      </c>
      <c r="K811" t="n">
        <v>50.33</v>
      </c>
      <c r="L811" t="s">
        <v>77</v>
      </c>
      <c r="M811" t="s"/>
      <c r="N811" t="s">
        <v>825</v>
      </c>
      <c r="O811" t="s">
        <v>79</v>
      </c>
      <c r="P811" t="s">
        <v>822</v>
      </c>
      <c r="Q811" t="s"/>
      <c r="R811" t="s">
        <v>107</v>
      </c>
      <c r="S811" t="s">
        <v>123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HYPERLINK("https://hotelmonitor-cachepage.eclerx.com/savepage/tk_15433826367696054_sr_2058.html","info")</f>
        <v/>
      </c>
      <c r="AA811" t="n">
        <v>48914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/>
      <c r="AO811" t="s"/>
      <c r="AP811" t="n">
        <v>14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2329328</v>
      </c>
      <c r="AZ811" t="s">
        <v>824</v>
      </c>
      <c r="BA811" t="s"/>
      <c r="BB811" t="n">
        <v>231304</v>
      </c>
      <c r="BC811" t="n">
        <v>23.38</v>
      </c>
      <c r="BD811" t="n">
        <v>42.66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821</v>
      </c>
      <c r="F812" t="n">
        <v>2027325</v>
      </c>
      <c r="G812" t="s">
        <v>74</v>
      </c>
      <c r="H812" t="s">
        <v>75</v>
      </c>
      <c r="I812" t="s"/>
      <c r="J812" t="s">
        <v>76</v>
      </c>
      <c r="K812" t="n">
        <v>50.67</v>
      </c>
      <c r="L812" t="s">
        <v>77</v>
      </c>
      <c r="M812" t="s"/>
      <c r="N812" t="s">
        <v>677</v>
      </c>
      <c r="O812" t="s">
        <v>79</v>
      </c>
      <c r="P812" t="s">
        <v>822</v>
      </c>
      <c r="Q812" t="s"/>
      <c r="R812" t="s">
        <v>107</v>
      </c>
      <c r="S812" t="s">
        <v>465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HYPERLINK("https://hotelmonitor-cachepage.eclerx.com/savepage/tk_15433826367696054_sr_2058.html","info")</f>
        <v/>
      </c>
      <c r="AA812" t="n">
        <v>48914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/>
      <c r="AO812" t="s"/>
      <c r="AP812" t="n">
        <v>14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2329328</v>
      </c>
      <c r="AZ812" t="s">
        <v>824</v>
      </c>
      <c r="BA812" t="s"/>
      <c r="BB812" t="n">
        <v>231304</v>
      </c>
      <c r="BC812" t="n">
        <v>23.38</v>
      </c>
      <c r="BD812" t="n">
        <v>42.66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821</v>
      </c>
      <c r="F813" t="n">
        <v>2027325</v>
      </c>
      <c r="G813" t="s">
        <v>74</v>
      </c>
      <c r="H813" t="s">
        <v>75</v>
      </c>
      <c r="I813" t="s"/>
      <c r="J813" t="s">
        <v>76</v>
      </c>
      <c r="K813" t="n">
        <v>51</v>
      </c>
      <c r="L813" t="s">
        <v>77</v>
      </c>
      <c r="M813" t="s"/>
      <c r="N813" t="s">
        <v>831</v>
      </c>
      <c r="O813" t="s">
        <v>79</v>
      </c>
      <c r="P813" t="s">
        <v>822</v>
      </c>
      <c r="Q813" t="s"/>
      <c r="R813" t="s">
        <v>107</v>
      </c>
      <c r="S813" t="s">
        <v>162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HYPERLINK("https://hotelmonitor-cachepage.eclerx.com/savepage/tk_15433826367696054_sr_2058.html","info")</f>
        <v/>
      </c>
      <c r="AA813" t="n">
        <v>48914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/>
      <c r="AO813" t="s"/>
      <c r="AP813" t="n">
        <v>14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2329328</v>
      </c>
      <c r="AZ813" t="s">
        <v>824</v>
      </c>
      <c r="BA813" t="s"/>
      <c r="BB813" t="n">
        <v>231304</v>
      </c>
      <c r="BC813" t="n">
        <v>23.38</v>
      </c>
      <c r="BD813" t="n">
        <v>42.66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821</v>
      </c>
      <c r="F814" t="n">
        <v>2027325</v>
      </c>
      <c r="G814" t="s">
        <v>74</v>
      </c>
      <c r="H814" t="s">
        <v>75</v>
      </c>
      <c r="I814" t="s"/>
      <c r="J814" t="s">
        <v>76</v>
      </c>
      <c r="K814" t="n">
        <v>52.33</v>
      </c>
      <c r="L814" t="s">
        <v>77</v>
      </c>
      <c r="M814" t="s"/>
      <c r="N814" t="s">
        <v>835</v>
      </c>
      <c r="O814" t="s">
        <v>79</v>
      </c>
      <c r="P814" t="s">
        <v>822</v>
      </c>
      <c r="Q814" t="s"/>
      <c r="R814" t="s">
        <v>107</v>
      </c>
      <c r="S814" t="s">
        <v>234</v>
      </c>
      <c r="T814" t="s">
        <v>82</v>
      </c>
      <c r="U814" t="s"/>
      <c r="V814" t="s">
        <v>83</v>
      </c>
      <c r="W814" t="s">
        <v>138</v>
      </c>
      <c r="X814" t="s"/>
      <c r="Y814" t="s">
        <v>85</v>
      </c>
      <c r="Z814">
        <f>HYPERLINK("https://hotelmonitor-cachepage.eclerx.com/savepage/tk_15433826367696054_sr_2058.html","info")</f>
        <v/>
      </c>
      <c r="AA814" t="n">
        <v>48914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/>
      <c r="AO814" t="s"/>
      <c r="AP814" t="n">
        <v>14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2329328</v>
      </c>
      <c r="AZ814" t="s">
        <v>824</v>
      </c>
      <c r="BA814" t="s"/>
      <c r="BB814" t="n">
        <v>231304</v>
      </c>
      <c r="BC814" t="n">
        <v>23.38</v>
      </c>
      <c r="BD814" t="n">
        <v>42.66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821</v>
      </c>
      <c r="F815" t="n">
        <v>2027325</v>
      </c>
      <c r="G815" t="s">
        <v>74</v>
      </c>
      <c r="H815" t="s">
        <v>75</v>
      </c>
      <c r="I815" t="s"/>
      <c r="J815" t="s">
        <v>76</v>
      </c>
      <c r="K815" t="n">
        <v>54</v>
      </c>
      <c r="L815" t="s">
        <v>77</v>
      </c>
      <c r="M815" t="s"/>
      <c r="N815" t="s">
        <v>832</v>
      </c>
      <c r="O815" t="s">
        <v>79</v>
      </c>
      <c r="P815" t="s">
        <v>822</v>
      </c>
      <c r="Q815" t="s"/>
      <c r="R815" t="s">
        <v>107</v>
      </c>
      <c r="S815" t="s">
        <v>165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HYPERLINK("https://hotelmonitor-cachepage.eclerx.com/savepage/tk_15433826367696054_sr_2058.html","info")</f>
        <v/>
      </c>
      <c r="AA815" t="n">
        <v>48914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/>
      <c r="AO815" t="s"/>
      <c r="AP815" t="n">
        <v>14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2329328</v>
      </c>
      <c r="AZ815" t="s">
        <v>824</v>
      </c>
      <c r="BA815" t="s"/>
      <c r="BB815" t="n">
        <v>231304</v>
      </c>
      <c r="BC815" t="n">
        <v>23.38</v>
      </c>
      <c r="BD815" t="n">
        <v>42.66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821</v>
      </c>
      <c r="F816" t="n">
        <v>2027325</v>
      </c>
      <c r="G816" t="s">
        <v>74</v>
      </c>
      <c r="H816" t="s">
        <v>75</v>
      </c>
      <c r="I816" t="s"/>
      <c r="J816" t="s">
        <v>76</v>
      </c>
      <c r="K816" t="n">
        <v>54.67</v>
      </c>
      <c r="L816" t="s">
        <v>77</v>
      </c>
      <c r="M816" t="s"/>
      <c r="N816" t="s">
        <v>836</v>
      </c>
      <c r="O816" t="s">
        <v>79</v>
      </c>
      <c r="P816" t="s">
        <v>822</v>
      </c>
      <c r="Q816" t="s"/>
      <c r="R816" t="s">
        <v>107</v>
      </c>
      <c r="S816" t="s">
        <v>277</v>
      </c>
      <c r="T816" t="s">
        <v>82</v>
      </c>
      <c r="U816" t="s"/>
      <c r="V816" t="s">
        <v>83</v>
      </c>
      <c r="W816" t="s">
        <v>138</v>
      </c>
      <c r="X816" t="s"/>
      <c r="Y816" t="s">
        <v>85</v>
      </c>
      <c r="Z816">
        <f>HYPERLINK("https://hotelmonitor-cachepage.eclerx.com/savepage/tk_15433826367696054_sr_2058.html","info")</f>
        <v/>
      </c>
      <c r="AA816" t="n">
        <v>48914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/>
      <c r="AO816" t="s"/>
      <c r="AP816" t="n">
        <v>14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2329328</v>
      </c>
      <c r="AZ816" t="s">
        <v>824</v>
      </c>
      <c r="BA816" t="s"/>
      <c r="BB816" t="n">
        <v>231304</v>
      </c>
      <c r="BC816" t="n">
        <v>23.38</v>
      </c>
      <c r="BD816" t="n">
        <v>42.66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821</v>
      </c>
      <c r="F817" t="n">
        <v>2027325</v>
      </c>
      <c r="G817" t="s">
        <v>74</v>
      </c>
      <c r="H817" t="s">
        <v>75</v>
      </c>
      <c r="I817" t="s"/>
      <c r="J817" t="s">
        <v>76</v>
      </c>
      <c r="K817" t="n">
        <v>54.67</v>
      </c>
      <c r="L817" t="s">
        <v>77</v>
      </c>
      <c r="M817" t="s"/>
      <c r="N817" t="s">
        <v>141</v>
      </c>
      <c r="O817" t="s">
        <v>79</v>
      </c>
      <c r="P817" t="s">
        <v>822</v>
      </c>
      <c r="Q817" t="s"/>
      <c r="R817" t="s">
        <v>107</v>
      </c>
      <c r="S817" t="s">
        <v>277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HYPERLINK("https://hotelmonitor-cachepage.eclerx.com/savepage/tk_15433826367696054_sr_2058.html","info")</f>
        <v/>
      </c>
      <c r="AA817" t="n">
        <v>48914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/>
      <c r="AO817" t="s"/>
      <c r="AP817" t="n">
        <v>14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2329328</v>
      </c>
      <c r="AZ817" t="s">
        <v>824</v>
      </c>
      <c r="BA817" t="s"/>
      <c r="BB817" t="n">
        <v>231304</v>
      </c>
      <c r="BC817" t="n">
        <v>23.38</v>
      </c>
      <c r="BD817" t="n">
        <v>42.66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821</v>
      </c>
      <c r="F818" t="n">
        <v>2027325</v>
      </c>
      <c r="G818" t="s">
        <v>74</v>
      </c>
      <c r="H818" t="s">
        <v>75</v>
      </c>
      <c r="I818" t="s"/>
      <c r="J818" t="s">
        <v>76</v>
      </c>
      <c r="K818" t="n">
        <v>55.33</v>
      </c>
      <c r="L818" t="s">
        <v>77</v>
      </c>
      <c r="M818" t="s"/>
      <c r="N818" t="s">
        <v>837</v>
      </c>
      <c r="O818" t="s">
        <v>79</v>
      </c>
      <c r="P818" t="s">
        <v>822</v>
      </c>
      <c r="Q818" t="s"/>
      <c r="R818" t="s">
        <v>107</v>
      </c>
      <c r="S818" t="s">
        <v>301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HYPERLINK("https://hotelmonitor-cachepage.eclerx.com/savepage/tk_15433826367696054_sr_2058.html","info")</f>
        <v/>
      </c>
      <c r="AA818" t="n">
        <v>48914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/>
      <c r="AO818" t="s"/>
      <c r="AP818" t="n">
        <v>14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2329328</v>
      </c>
      <c r="AZ818" t="s">
        <v>824</v>
      </c>
      <c r="BA818" t="s"/>
      <c r="BB818" t="n">
        <v>231304</v>
      </c>
      <c r="BC818" t="n">
        <v>23.38</v>
      </c>
      <c r="BD818" t="n">
        <v>42.66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821</v>
      </c>
      <c r="F819" t="n">
        <v>2027325</v>
      </c>
      <c r="G819" t="s">
        <v>74</v>
      </c>
      <c r="H819" t="s">
        <v>75</v>
      </c>
      <c r="I819" t="s"/>
      <c r="J819" t="s">
        <v>76</v>
      </c>
      <c r="K819" t="n">
        <v>55.67</v>
      </c>
      <c r="L819" t="s">
        <v>77</v>
      </c>
      <c r="M819" t="s"/>
      <c r="N819" t="s">
        <v>164</v>
      </c>
      <c r="O819" t="s">
        <v>79</v>
      </c>
      <c r="P819" t="s">
        <v>822</v>
      </c>
      <c r="Q819" t="s"/>
      <c r="R819" t="s">
        <v>107</v>
      </c>
      <c r="S819" t="s">
        <v>279</v>
      </c>
      <c r="T819" t="s">
        <v>82</v>
      </c>
      <c r="U819" t="s"/>
      <c r="V819" t="s">
        <v>83</v>
      </c>
      <c r="W819" t="s">
        <v>138</v>
      </c>
      <c r="X819" t="s"/>
      <c r="Y819" t="s">
        <v>85</v>
      </c>
      <c r="Z819">
        <f>HYPERLINK("https://hotelmonitor-cachepage.eclerx.com/savepage/tk_15433826367696054_sr_2058.html","info")</f>
        <v/>
      </c>
      <c r="AA819" t="n">
        <v>48914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/>
      <c r="AO819" t="s"/>
      <c r="AP819" t="n">
        <v>14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2329328</v>
      </c>
      <c r="AZ819" t="s">
        <v>824</v>
      </c>
      <c r="BA819" t="s"/>
      <c r="BB819" t="n">
        <v>231304</v>
      </c>
      <c r="BC819" t="n">
        <v>23.38</v>
      </c>
      <c r="BD819" t="n">
        <v>42.66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821</v>
      </c>
      <c r="F820" t="n">
        <v>2027325</v>
      </c>
      <c r="G820" t="s">
        <v>74</v>
      </c>
      <c r="H820" t="s">
        <v>75</v>
      </c>
      <c r="I820" t="s"/>
      <c r="J820" t="s">
        <v>76</v>
      </c>
      <c r="K820" t="n">
        <v>56</v>
      </c>
      <c r="L820" t="s">
        <v>77</v>
      </c>
      <c r="M820" t="s"/>
      <c r="N820" t="s">
        <v>829</v>
      </c>
      <c r="O820" t="s">
        <v>79</v>
      </c>
      <c r="P820" t="s">
        <v>822</v>
      </c>
      <c r="Q820" t="s"/>
      <c r="R820" t="s">
        <v>107</v>
      </c>
      <c r="S820" t="s">
        <v>125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HYPERLINK("https://hotelmonitor-cachepage.eclerx.com/savepage/tk_15433826367696054_sr_2058.html","info")</f>
        <v/>
      </c>
      <c r="AA820" t="n">
        <v>48914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/>
      <c r="AO820" t="s"/>
      <c r="AP820" t="n">
        <v>14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2329328</v>
      </c>
      <c r="AZ820" t="s">
        <v>824</v>
      </c>
      <c r="BA820" t="s"/>
      <c r="BB820" t="n">
        <v>231304</v>
      </c>
      <c r="BC820" t="n">
        <v>23.38</v>
      </c>
      <c r="BD820" t="n">
        <v>42.66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821</v>
      </c>
      <c r="F821" t="n">
        <v>2027325</v>
      </c>
      <c r="G821" t="s">
        <v>74</v>
      </c>
      <c r="H821" t="s">
        <v>75</v>
      </c>
      <c r="I821" t="s"/>
      <c r="J821" t="s">
        <v>76</v>
      </c>
      <c r="K821" t="n">
        <v>56.33</v>
      </c>
      <c r="L821" t="s">
        <v>77</v>
      </c>
      <c r="M821" t="s"/>
      <c r="N821" t="s">
        <v>835</v>
      </c>
      <c r="O821" t="s">
        <v>79</v>
      </c>
      <c r="P821" t="s">
        <v>822</v>
      </c>
      <c r="Q821" t="s"/>
      <c r="R821" t="s">
        <v>107</v>
      </c>
      <c r="S821" t="s">
        <v>591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HYPERLINK("https://hotelmonitor-cachepage.eclerx.com/savepage/tk_15433826367696054_sr_2058.html","info")</f>
        <v/>
      </c>
      <c r="AA821" t="n">
        <v>48914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/>
      <c r="AO821" t="s"/>
      <c r="AP821" t="n">
        <v>14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2329328</v>
      </c>
      <c r="AZ821" t="s">
        <v>824</v>
      </c>
      <c r="BA821" t="s"/>
      <c r="BB821" t="n">
        <v>231304</v>
      </c>
      <c r="BC821" t="n">
        <v>23.38</v>
      </c>
      <c r="BD821" t="n">
        <v>42.66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821</v>
      </c>
      <c r="F822" t="n">
        <v>2027325</v>
      </c>
      <c r="G822" t="s">
        <v>74</v>
      </c>
      <c r="H822" t="s">
        <v>75</v>
      </c>
      <c r="I822" t="s"/>
      <c r="J822" t="s">
        <v>76</v>
      </c>
      <c r="K822" t="n">
        <v>56.33</v>
      </c>
      <c r="L822" t="s">
        <v>77</v>
      </c>
      <c r="M822" t="s"/>
      <c r="N822" t="s">
        <v>831</v>
      </c>
      <c r="O822" t="s">
        <v>79</v>
      </c>
      <c r="P822" t="s">
        <v>822</v>
      </c>
      <c r="Q822" t="s"/>
      <c r="R822" t="s">
        <v>107</v>
      </c>
      <c r="S822" t="s">
        <v>591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HYPERLINK("https://hotelmonitor-cachepage.eclerx.com/savepage/tk_15433826367696054_sr_2058.html","info")</f>
        <v/>
      </c>
      <c r="AA822" t="n">
        <v>48914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/>
      <c r="AO822" t="s"/>
      <c r="AP822" t="n">
        <v>14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2329328</v>
      </c>
      <c r="AZ822" t="s">
        <v>824</v>
      </c>
      <c r="BA822" t="s"/>
      <c r="BB822" t="n">
        <v>231304</v>
      </c>
      <c r="BC822" t="n">
        <v>23.38</v>
      </c>
      <c r="BD822" t="n">
        <v>42.66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821</v>
      </c>
      <c r="F823" t="n">
        <v>2027325</v>
      </c>
      <c r="G823" t="s">
        <v>74</v>
      </c>
      <c r="H823" t="s">
        <v>75</v>
      </c>
      <c r="I823" t="s"/>
      <c r="J823" t="s">
        <v>76</v>
      </c>
      <c r="K823" t="n">
        <v>59.67</v>
      </c>
      <c r="L823" t="s">
        <v>77</v>
      </c>
      <c r="M823" t="s"/>
      <c r="N823" t="s">
        <v>164</v>
      </c>
      <c r="O823" t="s">
        <v>79</v>
      </c>
      <c r="P823" t="s">
        <v>822</v>
      </c>
      <c r="Q823" t="s"/>
      <c r="R823" t="s">
        <v>107</v>
      </c>
      <c r="S823" t="s">
        <v>593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HYPERLINK("https://hotelmonitor-cachepage.eclerx.com/savepage/tk_15433826367696054_sr_2058.html","info")</f>
        <v/>
      </c>
      <c r="AA823" t="n">
        <v>48914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/>
      <c r="AO823" t="s"/>
      <c r="AP823" t="n">
        <v>14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2329328</v>
      </c>
      <c r="AZ823" t="s">
        <v>824</v>
      </c>
      <c r="BA823" t="s"/>
      <c r="BB823" t="n">
        <v>231304</v>
      </c>
      <c r="BC823" t="n">
        <v>23.38</v>
      </c>
      <c r="BD823" t="n">
        <v>42.66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821</v>
      </c>
      <c r="F824" t="n">
        <v>2027325</v>
      </c>
      <c r="G824" t="s">
        <v>74</v>
      </c>
      <c r="H824" t="s">
        <v>75</v>
      </c>
      <c r="I824" t="s"/>
      <c r="J824" t="s">
        <v>76</v>
      </c>
      <c r="K824" t="n">
        <v>60.33</v>
      </c>
      <c r="L824" t="s">
        <v>77</v>
      </c>
      <c r="M824" t="s"/>
      <c r="N824" t="s">
        <v>838</v>
      </c>
      <c r="O824" t="s">
        <v>79</v>
      </c>
      <c r="P824" t="s">
        <v>822</v>
      </c>
      <c r="Q824" t="s"/>
      <c r="R824" t="s">
        <v>107</v>
      </c>
      <c r="S824" t="s">
        <v>361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HYPERLINK("https://hotelmonitor-cachepage.eclerx.com/savepage/tk_15433826367696054_sr_2058.html","info")</f>
        <v/>
      </c>
      <c r="AA824" t="n">
        <v>48914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/>
      <c r="AO824" t="s"/>
      <c r="AP824" t="n">
        <v>14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2329328</v>
      </c>
      <c r="AZ824" t="s">
        <v>824</v>
      </c>
      <c r="BA824" t="s"/>
      <c r="BB824" t="n">
        <v>231304</v>
      </c>
      <c r="BC824" t="n">
        <v>23.38</v>
      </c>
      <c r="BD824" t="n">
        <v>42.66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821</v>
      </c>
      <c r="F825" t="n">
        <v>2027325</v>
      </c>
      <c r="G825" t="s">
        <v>74</v>
      </c>
      <c r="H825" t="s">
        <v>75</v>
      </c>
      <c r="I825" t="s"/>
      <c r="J825" t="s">
        <v>76</v>
      </c>
      <c r="K825" t="n">
        <v>61</v>
      </c>
      <c r="L825" t="s">
        <v>77</v>
      </c>
      <c r="M825" t="s"/>
      <c r="N825" t="s">
        <v>839</v>
      </c>
      <c r="O825" t="s">
        <v>79</v>
      </c>
      <c r="P825" t="s">
        <v>822</v>
      </c>
      <c r="Q825" t="s"/>
      <c r="R825" t="s">
        <v>107</v>
      </c>
      <c r="S825" t="s">
        <v>315</v>
      </c>
      <c r="T825" t="s">
        <v>82</v>
      </c>
      <c r="U825" t="s"/>
      <c r="V825" t="s">
        <v>83</v>
      </c>
      <c r="W825" t="s">
        <v>138</v>
      </c>
      <c r="X825" t="s"/>
      <c r="Y825" t="s">
        <v>85</v>
      </c>
      <c r="Z825">
        <f>HYPERLINK("https://hotelmonitor-cachepage.eclerx.com/savepage/tk_15433826367696054_sr_2058.html","info")</f>
        <v/>
      </c>
      <c r="AA825" t="n">
        <v>48914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/>
      <c r="AO825" t="s"/>
      <c r="AP825" t="n">
        <v>14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2329328</v>
      </c>
      <c r="AZ825" t="s">
        <v>824</v>
      </c>
      <c r="BA825" t="s"/>
      <c r="BB825" t="n">
        <v>231304</v>
      </c>
      <c r="BC825" t="n">
        <v>23.38</v>
      </c>
      <c r="BD825" t="n">
        <v>42.66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821</v>
      </c>
      <c r="F826" t="n">
        <v>2027325</v>
      </c>
      <c r="G826" t="s">
        <v>74</v>
      </c>
      <c r="H826" t="s">
        <v>75</v>
      </c>
      <c r="I826" t="s"/>
      <c r="J826" t="s">
        <v>76</v>
      </c>
      <c r="K826" t="n">
        <v>62</v>
      </c>
      <c r="L826" t="s">
        <v>77</v>
      </c>
      <c r="M826" t="s"/>
      <c r="N826" t="s">
        <v>830</v>
      </c>
      <c r="O826" t="s">
        <v>79</v>
      </c>
      <c r="P826" t="s">
        <v>822</v>
      </c>
      <c r="Q826" t="s"/>
      <c r="R826" t="s">
        <v>107</v>
      </c>
      <c r="S826" t="s">
        <v>135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HYPERLINK("https://hotelmonitor-cachepage.eclerx.com/savepage/tk_15433826367696054_sr_2058.html","info")</f>
        <v/>
      </c>
      <c r="AA826" t="n">
        <v>48914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/>
      <c r="AO826" t="s"/>
      <c r="AP826" t="n">
        <v>14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2329328</v>
      </c>
      <c r="AZ826" t="s">
        <v>824</v>
      </c>
      <c r="BA826" t="s"/>
      <c r="BB826" t="n">
        <v>231304</v>
      </c>
      <c r="BC826" t="n">
        <v>23.38</v>
      </c>
      <c r="BD826" t="n">
        <v>42.66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821</v>
      </c>
      <c r="F827" t="n">
        <v>2027325</v>
      </c>
      <c r="G827" t="s">
        <v>74</v>
      </c>
      <c r="H827" t="s">
        <v>75</v>
      </c>
      <c r="I827" t="s"/>
      <c r="J827" t="s">
        <v>76</v>
      </c>
      <c r="K827" t="n">
        <v>62.33</v>
      </c>
      <c r="L827" t="s">
        <v>77</v>
      </c>
      <c r="M827" t="s"/>
      <c r="N827" t="s">
        <v>835</v>
      </c>
      <c r="O827" t="s">
        <v>79</v>
      </c>
      <c r="P827" t="s">
        <v>822</v>
      </c>
      <c r="Q827" t="s"/>
      <c r="R827" t="s">
        <v>107</v>
      </c>
      <c r="S827" t="s">
        <v>594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HYPERLINK("https://hotelmonitor-cachepage.eclerx.com/savepage/tk_15433826367696054_sr_2058.html","info")</f>
        <v/>
      </c>
      <c r="AA827" t="n">
        <v>48914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/>
      <c r="AO827" t="s"/>
      <c r="AP827" t="n">
        <v>14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2329328</v>
      </c>
      <c r="AZ827" t="s">
        <v>824</v>
      </c>
      <c r="BA827" t="s"/>
      <c r="BB827" t="n">
        <v>231304</v>
      </c>
      <c r="BC827" t="n">
        <v>23.38</v>
      </c>
      <c r="BD827" t="n">
        <v>42.66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821</v>
      </c>
      <c r="F828" t="n">
        <v>2027325</v>
      </c>
      <c r="G828" t="s">
        <v>74</v>
      </c>
      <c r="H828" t="s">
        <v>75</v>
      </c>
      <c r="I828" t="s"/>
      <c r="J828" t="s">
        <v>76</v>
      </c>
      <c r="K828" t="n">
        <v>72.33</v>
      </c>
      <c r="L828" t="s">
        <v>77</v>
      </c>
      <c r="M828" t="s"/>
      <c r="N828" t="s">
        <v>840</v>
      </c>
      <c r="O828" t="s">
        <v>79</v>
      </c>
      <c r="P828" t="s">
        <v>822</v>
      </c>
      <c r="Q828" t="s"/>
      <c r="R828" t="s">
        <v>107</v>
      </c>
      <c r="S828" t="s">
        <v>318</v>
      </c>
      <c r="T828" t="s">
        <v>82</v>
      </c>
      <c r="U828" t="s"/>
      <c r="V828" t="s">
        <v>83</v>
      </c>
      <c r="W828" t="s">
        <v>138</v>
      </c>
      <c r="X828" t="s"/>
      <c r="Y828" t="s">
        <v>85</v>
      </c>
      <c r="Z828">
        <f>HYPERLINK("https://hotelmonitor-cachepage.eclerx.com/savepage/tk_15433826367696054_sr_2058.html","info")</f>
        <v/>
      </c>
      <c r="AA828" t="n">
        <v>48914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/>
      <c r="AO828" t="s"/>
      <c r="AP828" t="n">
        <v>14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2329328</v>
      </c>
      <c r="AZ828" t="s">
        <v>824</v>
      </c>
      <c r="BA828" t="s"/>
      <c r="BB828" t="n">
        <v>231304</v>
      </c>
      <c r="BC828" t="n">
        <v>23.38</v>
      </c>
      <c r="BD828" t="n">
        <v>42.66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821</v>
      </c>
      <c r="F829" t="n">
        <v>2027325</v>
      </c>
      <c r="G829" t="s">
        <v>74</v>
      </c>
      <c r="H829" t="s">
        <v>75</v>
      </c>
      <c r="I829" t="s"/>
      <c r="J829" t="s">
        <v>76</v>
      </c>
      <c r="K829" t="n">
        <v>74</v>
      </c>
      <c r="L829" t="s">
        <v>77</v>
      </c>
      <c r="M829" t="s"/>
      <c r="N829" t="s">
        <v>837</v>
      </c>
      <c r="O829" t="s">
        <v>79</v>
      </c>
      <c r="P829" t="s">
        <v>822</v>
      </c>
      <c r="Q829" t="s"/>
      <c r="R829" t="s">
        <v>107</v>
      </c>
      <c r="S829" t="s">
        <v>373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HYPERLINK("https://hotelmonitor-cachepage.eclerx.com/savepage/tk_15433826367696054_sr_2058.html","info")</f>
        <v/>
      </c>
      <c r="AA829" t="n">
        <v>48914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/>
      <c r="AO829" t="s"/>
      <c r="AP829" t="n">
        <v>14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2329328</v>
      </c>
      <c r="AZ829" t="s">
        <v>824</v>
      </c>
      <c r="BA829" t="s"/>
      <c r="BB829" t="n">
        <v>231304</v>
      </c>
      <c r="BC829" t="n">
        <v>23.38</v>
      </c>
      <c r="BD829" t="n">
        <v>42.66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841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157.33</v>
      </c>
      <c r="L830" t="s">
        <v>77</v>
      </c>
      <c r="M830" t="s"/>
      <c r="N830" t="s">
        <v>842</v>
      </c>
      <c r="O830" t="s">
        <v>79</v>
      </c>
      <c r="P830" t="s">
        <v>841</v>
      </c>
      <c r="Q830" t="s"/>
      <c r="R830" t="s">
        <v>107</v>
      </c>
      <c r="S830" t="s">
        <v>843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HYPERLINK("https://hotelmonitor-cachepage.eclerx.com/savepage/tk_15433830228381526_sr_2058.html","info")</f>
        <v/>
      </c>
      <c r="AA830" t="n">
        <v>-6796958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95</v>
      </c>
      <c r="AL830" t="s"/>
      <c r="AM830" t="s"/>
      <c r="AN830" t="s"/>
      <c r="AO830" t="s"/>
      <c r="AP830" t="n">
        <v>86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6796958</v>
      </c>
      <c r="AZ830" t="s">
        <v>844</v>
      </c>
      <c r="BA830" t="s"/>
      <c r="BB830" t="n">
        <v>1094708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841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175</v>
      </c>
      <c r="L831" t="s">
        <v>77</v>
      </c>
      <c r="M831" t="s"/>
      <c r="N831" t="s">
        <v>842</v>
      </c>
      <c r="O831" t="s">
        <v>79</v>
      </c>
      <c r="P831" t="s">
        <v>841</v>
      </c>
      <c r="Q831" t="s"/>
      <c r="R831" t="s">
        <v>107</v>
      </c>
      <c r="S831" t="s">
        <v>845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HYPERLINK("https://hotelmonitor-cachepage.eclerx.com/savepage/tk_15433830228381526_sr_2058.html","info")</f>
        <v/>
      </c>
      <c r="AA831" t="n">
        <v>-6796958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95</v>
      </c>
      <c r="AL831" t="s"/>
      <c r="AM831" t="s"/>
      <c r="AN831" t="s"/>
      <c r="AO831" t="s"/>
      <c r="AP831" t="n">
        <v>86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n">
        <v>6796958</v>
      </c>
      <c r="AZ831" t="s">
        <v>844</v>
      </c>
      <c r="BA831" t="s"/>
      <c r="BB831" t="n">
        <v>1094708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841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187.67</v>
      </c>
      <c r="L832" t="s">
        <v>77</v>
      </c>
      <c r="M832" t="s"/>
      <c r="N832" t="s">
        <v>842</v>
      </c>
      <c r="O832" t="s">
        <v>79</v>
      </c>
      <c r="P832" t="s">
        <v>841</v>
      </c>
      <c r="Q832" t="s"/>
      <c r="R832" t="s">
        <v>107</v>
      </c>
      <c r="S832" t="s">
        <v>846</v>
      </c>
      <c r="T832" t="s">
        <v>82</v>
      </c>
      <c r="U832" t="s"/>
      <c r="V832" t="s">
        <v>83</v>
      </c>
      <c r="W832" t="s">
        <v>118</v>
      </c>
      <c r="X832" t="s"/>
      <c r="Y832" t="s">
        <v>85</v>
      </c>
      <c r="Z832">
        <f>HYPERLINK("https://hotelmonitor-cachepage.eclerx.com/savepage/tk_15433830228381526_sr_2058.html","info")</f>
        <v/>
      </c>
      <c r="AA832" t="n">
        <v>-6796958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95</v>
      </c>
      <c r="AL832" t="s"/>
      <c r="AM832" t="s"/>
      <c r="AN832" t="s"/>
      <c r="AO832" t="s"/>
      <c r="AP832" t="n">
        <v>86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n">
        <v>6796958</v>
      </c>
      <c r="AZ832" t="s">
        <v>844</v>
      </c>
      <c r="BA832" t="s"/>
      <c r="BB832" t="n">
        <v>1094708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841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208.33</v>
      </c>
      <c r="L833" t="s">
        <v>77</v>
      </c>
      <c r="M833" t="s"/>
      <c r="N833" t="s">
        <v>842</v>
      </c>
      <c r="O833" t="s">
        <v>79</v>
      </c>
      <c r="P833" t="s">
        <v>841</v>
      </c>
      <c r="Q833" t="s"/>
      <c r="R833" t="s">
        <v>107</v>
      </c>
      <c r="S833" t="s">
        <v>847</v>
      </c>
      <c r="T833" t="s">
        <v>82</v>
      </c>
      <c r="U833" t="s"/>
      <c r="V833" t="s">
        <v>83</v>
      </c>
      <c r="W833" t="s">
        <v>118</v>
      </c>
      <c r="X833" t="s"/>
      <c r="Y833" t="s">
        <v>85</v>
      </c>
      <c r="Z833">
        <f>HYPERLINK("https://hotelmonitor-cachepage.eclerx.com/savepage/tk_15433830228381526_sr_2058.html","info")</f>
        <v/>
      </c>
      <c r="AA833" t="n">
        <v>-6796958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95</v>
      </c>
      <c r="AL833" t="s"/>
      <c r="AM833" t="s"/>
      <c r="AN833" t="s"/>
      <c r="AO833" t="s"/>
      <c r="AP833" t="n">
        <v>86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6796958</v>
      </c>
      <c r="AZ833" t="s">
        <v>844</v>
      </c>
      <c r="BA833" t="s"/>
      <c r="BB833" t="n">
        <v>1094708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848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28.67</v>
      </c>
      <c r="L834" t="s">
        <v>77</v>
      </c>
      <c r="M834" t="s"/>
      <c r="N834" t="s">
        <v>97</v>
      </c>
      <c r="O834" t="s">
        <v>79</v>
      </c>
      <c r="P834" t="s">
        <v>848</v>
      </c>
      <c r="Q834" t="s"/>
      <c r="R834" t="s">
        <v>80</v>
      </c>
      <c r="S834" t="s">
        <v>98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HYPERLINK("https://hotelmonitor-cachepage.eclerx.com/savepage/tk_15433826667682614_sr_2058.html","info")</f>
        <v/>
      </c>
      <c r="AA834" t="n">
        <v>-2992938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95</v>
      </c>
      <c r="AL834" t="s"/>
      <c r="AM834" t="s"/>
      <c r="AN834" t="s"/>
      <c r="AO834" t="s"/>
      <c r="AP834" t="n">
        <v>20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2992938</v>
      </c>
      <c r="AZ834" t="s">
        <v>358</v>
      </c>
      <c r="BA834" t="s"/>
      <c r="BB834" t="n">
        <v>1751416</v>
      </c>
      <c r="BC834" t="n">
        <v>23.6003</v>
      </c>
      <c r="BD834" t="n">
        <v>42.2677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848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31</v>
      </c>
      <c r="L835" t="s">
        <v>77</v>
      </c>
      <c r="M835" t="s"/>
      <c r="N835" t="s">
        <v>360</v>
      </c>
      <c r="O835" t="s">
        <v>79</v>
      </c>
      <c r="P835" t="s">
        <v>848</v>
      </c>
      <c r="Q835" t="s"/>
      <c r="R835" t="s">
        <v>80</v>
      </c>
      <c r="S835" t="s">
        <v>526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HYPERLINK("https://hotelmonitor-cachepage.eclerx.com/savepage/tk_15433826667682614_sr_2058.html","info")</f>
        <v/>
      </c>
      <c r="AA835" t="n">
        <v>-2992938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95</v>
      </c>
      <c r="AL835" t="s"/>
      <c r="AM835" t="s"/>
      <c r="AN835" t="s"/>
      <c r="AO835" t="s"/>
      <c r="AP835" t="n">
        <v>20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2992938</v>
      </c>
      <c r="AZ835" t="s">
        <v>358</v>
      </c>
      <c r="BA835" t="s"/>
      <c r="BB835" t="n">
        <v>1751416</v>
      </c>
      <c r="BC835" t="n">
        <v>23.6003</v>
      </c>
      <c r="BD835" t="n">
        <v>42.2677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848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35.33</v>
      </c>
      <c r="L836" t="s">
        <v>77</v>
      </c>
      <c r="M836" t="s"/>
      <c r="N836" t="s">
        <v>97</v>
      </c>
      <c r="O836" t="s">
        <v>79</v>
      </c>
      <c r="P836" t="s">
        <v>848</v>
      </c>
      <c r="Q836" t="s"/>
      <c r="R836" t="s">
        <v>80</v>
      </c>
      <c r="S836" t="s">
        <v>111</v>
      </c>
      <c r="T836" t="s">
        <v>82</v>
      </c>
      <c r="U836" t="s"/>
      <c r="V836" t="s">
        <v>83</v>
      </c>
      <c r="W836" t="s">
        <v>118</v>
      </c>
      <c r="X836" t="s"/>
      <c r="Y836" t="s">
        <v>85</v>
      </c>
      <c r="Z836">
        <f>HYPERLINK("https://hotelmonitor-cachepage.eclerx.com/savepage/tk_15433826667682614_sr_2058.html","info")</f>
        <v/>
      </c>
      <c r="AA836" t="n">
        <v>-2992938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95</v>
      </c>
      <c r="AL836" t="s"/>
      <c r="AM836" t="s"/>
      <c r="AN836" t="s"/>
      <c r="AO836" t="s"/>
      <c r="AP836" t="n">
        <v>20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2992938</v>
      </c>
      <c r="AZ836" t="s">
        <v>358</v>
      </c>
      <c r="BA836" t="s"/>
      <c r="BB836" t="n">
        <v>1751416</v>
      </c>
      <c r="BC836" t="n">
        <v>23.6003</v>
      </c>
      <c r="BD836" t="n">
        <v>42.2677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848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42</v>
      </c>
      <c r="L837" t="s">
        <v>77</v>
      </c>
      <c r="M837" t="s"/>
      <c r="N837" t="s">
        <v>365</v>
      </c>
      <c r="O837" t="s">
        <v>79</v>
      </c>
      <c r="P837" t="s">
        <v>848</v>
      </c>
      <c r="Q837" t="s"/>
      <c r="R837" t="s">
        <v>80</v>
      </c>
      <c r="S837" t="s">
        <v>104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HYPERLINK("https://hotelmonitor-cachepage.eclerx.com/savepage/tk_15433826667682614_sr_2058.html","info")</f>
        <v/>
      </c>
      <c r="AA837" t="n">
        <v>-2992938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95</v>
      </c>
      <c r="AL837" t="s"/>
      <c r="AM837" t="s"/>
      <c r="AN837" t="s"/>
      <c r="AO837" t="s"/>
      <c r="AP837" t="n">
        <v>20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2992938</v>
      </c>
      <c r="AZ837" t="s">
        <v>358</v>
      </c>
      <c r="BA837" t="s"/>
      <c r="BB837" t="n">
        <v>1751416</v>
      </c>
      <c r="BC837" t="n">
        <v>23.6003</v>
      </c>
      <c r="BD837" t="n">
        <v>42.2677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848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42.33</v>
      </c>
      <c r="L838" t="s">
        <v>77</v>
      </c>
      <c r="M838" t="s"/>
      <c r="N838" t="s">
        <v>360</v>
      </c>
      <c r="O838" t="s">
        <v>79</v>
      </c>
      <c r="P838" t="s">
        <v>848</v>
      </c>
      <c r="Q838" t="s"/>
      <c r="R838" t="s">
        <v>80</v>
      </c>
      <c r="S838" t="s">
        <v>457</v>
      </c>
      <c r="T838" t="s">
        <v>82</v>
      </c>
      <c r="U838" t="s"/>
      <c r="V838" t="s">
        <v>83</v>
      </c>
      <c r="W838" t="s">
        <v>118</v>
      </c>
      <c r="X838" t="s"/>
      <c r="Y838" t="s">
        <v>85</v>
      </c>
      <c r="Z838">
        <f>HYPERLINK("https://hotelmonitor-cachepage.eclerx.com/savepage/tk_15433826667682614_sr_2058.html","info")</f>
        <v/>
      </c>
      <c r="AA838" t="n">
        <v>-2992938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95</v>
      </c>
      <c r="AL838" t="s"/>
      <c r="AM838" t="s"/>
      <c r="AN838" t="s"/>
      <c r="AO838" t="s"/>
      <c r="AP838" t="n">
        <v>20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2992938</v>
      </c>
      <c r="AZ838" t="s">
        <v>358</v>
      </c>
      <c r="BA838" t="s"/>
      <c r="BB838" t="n">
        <v>1751416</v>
      </c>
      <c r="BC838" t="n">
        <v>23.6003</v>
      </c>
      <c r="BD838" t="n">
        <v>42.2677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848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47</v>
      </c>
      <c r="L839" t="s">
        <v>77</v>
      </c>
      <c r="M839" t="s"/>
      <c r="N839" t="s">
        <v>380</v>
      </c>
      <c r="O839" t="s">
        <v>79</v>
      </c>
      <c r="P839" t="s">
        <v>848</v>
      </c>
      <c r="Q839" t="s"/>
      <c r="R839" t="s">
        <v>80</v>
      </c>
      <c r="S839" t="s">
        <v>151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HYPERLINK("https://hotelmonitor-cachepage.eclerx.com/savepage/tk_15433826667682614_sr_2058.html","info")</f>
        <v/>
      </c>
      <c r="AA839" t="n">
        <v>-2992938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95</v>
      </c>
      <c r="AL839" t="s"/>
      <c r="AM839" t="s"/>
      <c r="AN839" t="s"/>
      <c r="AO839" t="s"/>
      <c r="AP839" t="n">
        <v>20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2992938</v>
      </c>
      <c r="AZ839" t="s">
        <v>358</v>
      </c>
      <c r="BA839" t="s"/>
      <c r="BB839" t="n">
        <v>1751416</v>
      </c>
      <c r="BC839" t="n">
        <v>23.6003</v>
      </c>
      <c r="BD839" t="n">
        <v>42.2677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848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51.67</v>
      </c>
      <c r="L840" t="s">
        <v>77</v>
      </c>
      <c r="M840" t="s"/>
      <c r="N840" t="s">
        <v>360</v>
      </c>
      <c r="O840" t="s">
        <v>79</v>
      </c>
      <c r="P840" t="s">
        <v>848</v>
      </c>
      <c r="Q840" t="s"/>
      <c r="R840" t="s">
        <v>80</v>
      </c>
      <c r="S840" t="s">
        <v>289</v>
      </c>
      <c r="T840" t="s">
        <v>82</v>
      </c>
      <c r="U840" t="s"/>
      <c r="V840" t="s">
        <v>83</v>
      </c>
      <c r="W840" t="s">
        <v>124</v>
      </c>
      <c r="X840" t="s"/>
      <c r="Y840" t="s">
        <v>85</v>
      </c>
      <c r="Z840">
        <f>HYPERLINK("https://hotelmonitor-cachepage.eclerx.com/savepage/tk_15433826667682614_sr_2058.html","info")</f>
        <v/>
      </c>
      <c r="AA840" t="n">
        <v>-2992938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95</v>
      </c>
      <c r="AL840" t="s"/>
      <c r="AM840" t="s"/>
      <c r="AN840" t="s"/>
      <c r="AO840" t="s"/>
      <c r="AP840" t="n">
        <v>20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2992938</v>
      </c>
      <c r="AZ840" t="s">
        <v>358</v>
      </c>
      <c r="BA840" t="s"/>
      <c r="BB840" t="n">
        <v>1751416</v>
      </c>
      <c r="BC840" t="n">
        <v>23.6003</v>
      </c>
      <c r="BD840" t="n">
        <v>42.2677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848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53.33</v>
      </c>
      <c r="L841" t="s">
        <v>77</v>
      </c>
      <c r="M841" t="s"/>
      <c r="N841" t="s">
        <v>365</v>
      </c>
      <c r="O841" t="s">
        <v>79</v>
      </c>
      <c r="P841" t="s">
        <v>848</v>
      </c>
      <c r="Q841" t="s"/>
      <c r="R841" t="s">
        <v>80</v>
      </c>
      <c r="S841" t="s">
        <v>208</v>
      </c>
      <c r="T841" t="s">
        <v>82</v>
      </c>
      <c r="U841" t="s"/>
      <c r="V841" t="s">
        <v>83</v>
      </c>
      <c r="W841" t="s">
        <v>118</v>
      </c>
      <c r="X841" t="s"/>
      <c r="Y841" t="s">
        <v>85</v>
      </c>
      <c r="Z841">
        <f>HYPERLINK("https://hotelmonitor-cachepage.eclerx.com/savepage/tk_15433826667682614_sr_2058.html","info")</f>
        <v/>
      </c>
      <c r="AA841" t="n">
        <v>-2992938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95</v>
      </c>
      <c r="AL841" t="s"/>
      <c r="AM841" t="s"/>
      <c r="AN841" t="s"/>
      <c r="AO841" t="s"/>
      <c r="AP841" t="n">
        <v>20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2992938</v>
      </c>
      <c r="AZ841" t="s">
        <v>358</v>
      </c>
      <c r="BA841" t="s"/>
      <c r="BB841" t="n">
        <v>1751416</v>
      </c>
      <c r="BC841" t="n">
        <v>23.6003</v>
      </c>
      <c r="BD841" t="n">
        <v>42.2677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848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57</v>
      </c>
      <c r="L842" t="s">
        <v>77</v>
      </c>
      <c r="M842" t="s"/>
      <c r="N842" t="s">
        <v>380</v>
      </c>
      <c r="O842" t="s">
        <v>79</v>
      </c>
      <c r="P842" t="s">
        <v>848</v>
      </c>
      <c r="Q842" t="s"/>
      <c r="R842" t="s">
        <v>80</v>
      </c>
      <c r="S842" t="s">
        <v>849</v>
      </c>
      <c r="T842" t="s">
        <v>82</v>
      </c>
      <c r="U842" t="s"/>
      <c r="V842" t="s">
        <v>83</v>
      </c>
      <c r="W842" t="s">
        <v>118</v>
      </c>
      <c r="X842" t="s"/>
      <c r="Y842" t="s">
        <v>85</v>
      </c>
      <c r="Z842">
        <f>HYPERLINK("https://hotelmonitor-cachepage.eclerx.com/savepage/tk_15433826667682614_sr_2058.html","info")</f>
        <v/>
      </c>
      <c r="AA842" t="n">
        <v>-2992938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95</v>
      </c>
      <c r="AL842" t="s"/>
      <c r="AM842" t="s"/>
      <c r="AN842" t="s"/>
      <c r="AO842" t="s"/>
      <c r="AP842" t="n">
        <v>20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2992938</v>
      </c>
      <c r="AZ842" t="s">
        <v>358</v>
      </c>
      <c r="BA842" t="s"/>
      <c r="BB842" t="n">
        <v>1751416</v>
      </c>
      <c r="BC842" t="n">
        <v>23.6003</v>
      </c>
      <c r="BD842" t="n">
        <v>42.2677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848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62.67</v>
      </c>
      <c r="L843" t="s">
        <v>77</v>
      </c>
      <c r="M843" t="s"/>
      <c r="N843" t="s">
        <v>365</v>
      </c>
      <c r="O843" t="s">
        <v>79</v>
      </c>
      <c r="P843" t="s">
        <v>848</v>
      </c>
      <c r="Q843" t="s"/>
      <c r="R843" t="s">
        <v>80</v>
      </c>
      <c r="S843" t="s">
        <v>137</v>
      </c>
      <c r="T843" t="s">
        <v>82</v>
      </c>
      <c r="U843" t="s"/>
      <c r="V843" t="s">
        <v>83</v>
      </c>
      <c r="W843" t="s">
        <v>124</v>
      </c>
      <c r="X843" t="s"/>
      <c r="Y843" t="s">
        <v>85</v>
      </c>
      <c r="Z843">
        <f>HYPERLINK("https://hotelmonitor-cachepage.eclerx.com/savepage/tk_15433826667682614_sr_2058.html","info")</f>
        <v/>
      </c>
      <c r="AA843" t="n">
        <v>-2992938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95</v>
      </c>
      <c r="AL843" t="s"/>
      <c r="AM843" t="s"/>
      <c r="AN843" t="s"/>
      <c r="AO843" t="s"/>
      <c r="AP843" t="n">
        <v>20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2992938</v>
      </c>
      <c r="AZ843" t="s">
        <v>358</v>
      </c>
      <c r="BA843" t="s"/>
      <c r="BB843" t="n">
        <v>1751416</v>
      </c>
      <c r="BC843" t="n">
        <v>23.6003</v>
      </c>
      <c r="BD843" t="n">
        <v>42.2677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850</v>
      </c>
      <c r="F844" t="n">
        <v>4595397</v>
      </c>
      <c r="G844" t="s">
        <v>74</v>
      </c>
      <c r="H844" t="s">
        <v>75</v>
      </c>
      <c r="I844" t="s"/>
      <c r="J844" t="s">
        <v>76</v>
      </c>
      <c r="K844" t="n">
        <v>56.67</v>
      </c>
      <c r="L844" t="s">
        <v>77</v>
      </c>
      <c r="M844" t="s"/>
      <c r="N844" t="s">
        <v>97</v>
      </c>
      <c r="O844" t="s">
        <v>79</v>
      </c>
      <c r="P844" t="s">
        <v>851</v>
      </c>
      <c r="Q844" t="s"/>
      <c r="R844" t="s">
        <v>107</v>
      </c>
      <c r="S844" t="s">
        <v>436</v>
      </c>
      <c r="T844" t="s">
        <v>82</v>
      </c>
      <c r="U844" t="s"/>
      <c r="V844" t="s">
        <v>83</v>
      </c>
      <c r="W844" t="s">
        <v>118</v>
      </c>
      <c r="X844" t="s"/>
      <c r="Y844" t="s">
        <v>85</v>
      </c>
      <c r="Z844">
        <f>HYPERLINK("https://hotelmonitor-cachepage.eclerx.com/savepage/tk_15433829992774527_sr_2058.html","info")</f>
        <v/>
      </c>
      <c r="AA844" t="n">
        <v>126233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95</v>
      </c>
      <c r="AL844" t="s"/>
      <c r="AM844" t="s"/>
      <c r="AN844" t="s"/>
      <c r="AO844" t="s"/>
      <c r="AP844" t="n">
        <v>81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2330053</v>
      </c>
      <c r="AZ844" t="s">
        <v>852</v>
      </c>
      <c r="BA844" t="s"/>
      <c r="BB844" t="n">
        <v>2218915</v>
      </c>
      <c r="BC844" t="n">
        <v>23.8941</v>
      </c>
      <c r="BD844" t="n">
        <v>42.9093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850</v>
      </c>
      <c r="F845" t="n">
        <v>4595397</v>
      </c>
      <c r="G845" t="s">
        <v>74</v>
      </c>
      <c r="H845" t="s">
        <v>75</v>
      </c>
      <c r="I845" t="s"/>
      <c r="J845" t="s">
        <v>76</v>
      </c>
      <c r="K845" t="n">
        <v>63</v>
      </c>
      <c r="L845" t="s">
        <v>77</v>
      </c>
      <c r="M845" t="s"/>
      <c r="N845" t="s">
        <v>853</v>
      </c>
      <c r="O845" t="s">
        <v>79</v>
      </c>
      <c r="P845" t="s">
        <v>851</v>
      </c>
      <c r="Q845" t="s"/>
      <c r="R845" t="s">
        <v>107</v>
      </c>
      <c r="S845" t="s">
        <v>427</v>
      </c>
      <c r="T845" t="s">
        <v>82</v>
      </c>
      <c r="U845" t="s"/>
      <c r="V845" t="s">
        <v>83</v>
      </c>
      <c r="W845" t="s">
        <v>118</v>
      </c>
      <c r="X845" t="s"/>
      <c r="Y845" t="s">
        <v>85</v>
      </c>
      <c r="Z845">
        <f>HYPERLINK("https://hotelmonitor-cachepage.eclerx.com/savepage/tk_15433829992774527_sr_2058.html","info")</f>
        <v/>
      </c>
      <c r="AA845" t="n">
        <v>126233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95</v>
      </c>
      <c r="AL845" t="s"/>
      <c r="AM845" t="s"/>
      <c r="AN845" t="s"/>
      <c r="AO845" t="s"/>
      <c r="AP845" t="n">
        <v>81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2330053</v>
      </c>
      <c r="AZ845" t="s">
        <v>852</v>
      </c>
      <c r="BA845" t="s"/>
      <c r="BB845" t="n">
        <v>2218915</v>
      </c>
      <c r="BC845" t="n">
        <v>23.8941</v>
      </c>
      <c r="BD845" t="n">
        <v>42.9093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850</v>
      </c>
      <c r="F846" t="n">
        <v>4595397</v>
      </c>
      <c r="G846" t="s">
        <v>74</v>
      </c>
      <c r="H846" t="s">
        <v>75</v>
      </c>
      <c r="I846" t="s"/>
      <c r="J846" t="s">
        <v>76</v>
      </c>
      <c r="K846" t="n">
        <v>72.33</v>
      </c>
      <c r="L846" t="s">
        <v>77</v>
      </c>
      <c r="M846" t="s"/>
      <c r="N846" t="s">
        <v>164</v>
      </c>
      <c r="O846" t="s">
        <v>79</v>
      </c>
      <c r="P846" t="s">
        <v>851</v>
      </c>
      <c r="Q846" t="s"/>
      <c r="R846" t="s">
        <v>107</v>
      </c>
      <c r="S846" t="s">
        <v>318</v>
      </c>
      <c r="T846" t="s">
        <v>82</v>
      </c>
      <c r="U846" t="s"/>
      <c r="V846" t="s">
        <v>83</v>
      </c>
      <c r="W846" t="s">
        <v>118</v>
      </c>
      <c r="X846" t="s"/>
      <c r="Y846" t="s">
        <v>85</v>
      </c>
      <c r="Z846">
        <f>HYPERLINK("https://hotelmonitor-cachepage.eclerx.com/savepage/tk_15433829992774527_sr_2058.html","info")</f>
        <v/>
      </c>
      <c r="AA846" t="n">
        <v>126233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95</v>
      </c>
      <c r="AL846" t="s"/>
      <c r="AM846" t="s"/>
      <c r="AN846" t="s"/>
      <c r="AO846" t="s"/>
      <c r="AP846" t="n">
        <v>81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2330053</v>
      </c>
      <c r="AZ846" t="s">
        <v>852</v>
      </c>
      <c r="BA846" t="s"/>
      <c r="BB846" t="n">
        <v>2218915</v>
      </c>
      <c r="BC846" t="n">
        <v>23.8941</v>
      </c>
      <c r="BD846" t="n">
        <v>42.9093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854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31</v>
      </c>
      <c r="L847" t="s">
        <v>77</v>
      </c>
      <c r="M847" t="s"/>
      <c r="N847" t="s">
        <v>348</v>
      </c>
      <c r="O847" t="s">
        <v>79</v>
      </c>
      <c r="P847" t="s">
        <v>854</v>
      </c>
      <c r="Q847" t="s"/>
      <c r="R847" t="s">
        <v>80</v>
      </c>
      <c r="S847" t="s">
        <v>526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HYPERLINK("https://hotelmonitor-cachepage.eclerx.com/savepage/tk_15433828356229682_sr_2058.html","info")</f>
        <v/>
      </c>
      <c r="AA847" t="n">
        <v>-6796954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95</v>
      </c>
      <c r="AL847" t="s"/>
      <c r="AM847" t="s"/>
      <c r="AN847" t="s"/>
      <c r="AO847" t="s"/>
      <c r="AP847" t="n">
        <v>53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n">
        <v>6796954</v>
      </c>
      <c r="AZ847" t="s">
        <v>855</v>
      </c>
      <c r="BA847" t="s"/>
      <c r="BB847" t="n">
        <v>2464554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854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31.67</v>
      </c>
      <c r="L848" t="s">
        <v>77</v>
      </c>
      <c r="M848" t="s"/>
      <c r="N848" t="s">
        <v>348</v>
      </c>
      <c r="O848" t="s">
        <v>79</v>
      </c>
      <c r="P848" t="s">
        <v>854</v>
      </c>
      <c r="Q848" t="s"/>
      <c r="R848" t="s">
        <v>80</v>
      </c>
      <c r="S848" t="s">
        <v>425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HYPERLINK("https://hotelmonitor-cachepage.eclerx.com/savepage/tk_15433828356229682_sr_2058.html","info")</f>
        <v/>
      </c>
      <c r="AA848" t="n">
        <v>-6796954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95</v>
      </c>
      <c r="AL848" t="s"/>
      <c r="AM848" t="s"/>
      <c r="AN848" t="s"/>
      <c r="AO848" t="s"/>
      <c r="AP848" t="n">
        <v>53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n">
        <v>6796954</v>
      </c>
      <c r="AZ848" t="s">
        <v>855</v>
      </c>
      <c r="BA848" t="s"/>
      <c r="BB848" t="n">
        <v>2464554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854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32</v>
      </c>
      <c r="L849" t="s">
        <v>77</v>
      </c>
      <c r="M849" t="s"/>
      <c r="N849" t="s">
        <v>856</v>
      </c>
      <c r="O849" t="s">
        <v>79</v>
      </c>
      <c r="P849" t="s">
        <v>854</v>
      </c>
      <c r="Q849" t="s"/>
      <c r="R849" t="s">
        <v>80</v>
      </c>
      <c r="S849" t="s">
        <v>491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HYPERLINK("https://hotelmonitor-cachepage.eclerx.com/savepage/tk_15433828356229682_sr_2058.html","info")</f>
        <v/>
      </c>
      <c r="AA849" t="n">
        <v>-6796954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95</v>
      </c>
      <c r="AL849" t="s"/>
      <c r="AM849" t="s"/>
      <c r="AN849" t="s"/>
      <c r="AO849" t="s"/>
      <c r="AP849" t="n">
        <v>53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n">
        <v>6796954</v>
      </c>
      <c r="AZ849" t="s">
        <v>855</v>
      </c>
      <c r="BA849" t="s"/>
      <c r="BB849" t="n">
        <v>2464554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854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34</v>
      </c>
      <c r="L850" t="s">
        <v>77</v>
      </c>
      <c r="M850" t="s"/>
      <c r="N850" t="s">
        <v>360</v>
      </c>
      <c r="O850" t="s">
        <v>79</v>
      </c>
      <c r="P850" t="s">
        <v>854</v>
      </c>
      <c r="Q850" t="s"/>
      <c r="R850" t="s">
        <v>80</v>
      </c>
      <c r="S850" t="s">
        <v>426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HYPERLINK("https://hotelmonitor-cachepage.eclerx.com/savepage/tk_15433828356229682_sr_2058.html","info")</f>
        <v/>
      </c>
      <c r="AA850" t="n">
        <v>-6796954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95</v>
      </c>
      <c r="AL850" t="s"/>
      <c r="AM850" t="s"/>
      <c r="AN850" t="s"/>
      <c r="AO850" t="s"/>
      <c r="AP850" t="n">
        <v>53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n">
        <v>6796954</v>
      </c>
      <c r="AZ850" t="s">
        <v>855</v>
      </c>
      <c r="BA850" t="s"/>
      <c r="BB850" t="n">
        <v>2464554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854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34.33</v>
      </c>
      <c r="L851" t="s">
        <v>77</v>
      </c>
      <c r="M851" t="s"/>
      <c r="N851" t="s">
        <v>856</v>
      </c>
      <c r="O851" t="s">
        <v>79</v>
      </c>
      <c r="P851" t="s">
        <v>854</v>
      </c>
      <c r="Q851" t="s"/>
      <c r="R851" t="s">
        <v>80</v>
      </c>
      <c r="S851" t="s">
        <v>220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HYPERLINK("https://hotelmonitor-cachepage.eclerx.com/savepage/tk_15433828356229682_sr_2058.html","info")</f>
        <v/>
      </c>
      <c r="AA851" t="n">
        <v>-6796954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95</v>
      </c>
      <c r="AL851" t="s"/>
      <c r="AM851" t="s"/>
      <c r="AN851" t="s"/>
      <c r="AO851" t="s"/>
      <c r="AP851" t="n">
        <v>53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n">
        <v>6796954</v>
      </c>
      <c r="AZ851" t="s">
        <v>855</v>
      </c>
      <c r="BA851" t="s"/>
      <c r="BB851" t="n">
        <v>2464554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854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34.67</v>
      </c>
      <c r="L852" t="s">
        <v>77</v>
      </c>
      <c r="M852" t="s"/>
      <c r="N852" t="s">
        <v>360</v>
      </c>
      <c r="O852" t="s">
        <v>79</v>
      </c>
      <c r="P852" t="s">
        <v>854</v>
      </c>
      <c r="Q852" t="s"/>
      <c r="R852" t="s">
        <v>80</v>
      </c>
      <c r="S852" t="s">
        <v>103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HYPERLINK("https://hotelmonitor-cachepage.eclerx.com/savepage/tk_15433828356229682_sr_2058.html","info")</f>
        <v/>
      </c>
      <c r="AA852" t="n">
        <v>-6796954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95</v>
      </c>
      <c r="AL852" t="s"/>
      <c r="AM852" t="s"/>
      <c r="AN852" t="s"/>
      <c r="AO852" t="s"/>
      <c r="AP852" t="n">
        <v>53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n">
        <v>6796954</v>
      </c>
      <c r="AZ852" t="s">
        <v>855</v>
      </c>
      <c r="BA852" t="s"/>
      <c r="BB852" t="n">
        <v>2464554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854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37.33</v>
      </c>
      <c r="L853" t="s">
        <v>77</v>
      </c>
      <c r="M853" t="s"/>
      <c r="N853" t="s">
        <v>857</v>
      </c>
      <c r="O853" t="s">
        <v>79</v>
      </c>
      <c r="P853" t="s">
        <v>854</v>
      </c>
      <c r="Q853" t="s"/>
      <c r="R853" t="s">
        <v>80</v>
      </c>
      <c r="S853" t="s">
        <v>149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HYPERLINK("https://hotelmonitor-cachepage.eclerx.com/savepage/tk_15433828356229682_sr_2058.html","info")</f>
        <v/>
      </c>
      <c r="AA853" t="n">
        <v>-6796954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95</v>
      </c>
      <c r="AL853" t="s"/>
      <c r="AM853" t="s"/>
      <c r="AN853" t="s"/>
      <c r="AO853" t="s"/>
      <c r="AP853" t="n">
        <v>53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n">
        <v>6796954</v>
      </c>
      <c r="AZ853" t="s">
        <v>855</v>
      </c>
      <c r="BA853" t="s"/>
      <c r="BB853" t="n">
        <v>2464554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854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40</v>
      </c>
      <c r="L854" t="s">
        <v>77</v>
      </c>
      <c r="M854" t="s"/>
      <c r="N854" t="s">
        <v>857</v>
      </c>
      <c r="O854" t="s">
        <v>79</v>
      </c>
      <c r="P854" t="s">
        <v>854</v>
      </c>
      <c r="Q854" t="s"/>
      <c r="R854" t="s">
        <v>80</v>
      </c>
      <c r="S854" t="s">
        <v>268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HYPERLINK("https://hotelmonitor-cachepage.eclerx.com/savepage/tk_15433828356229682_sr_2058.html","info")</f>
        <v/>
      </c>
      <c r="AA854" t="n">
        <v>-6796954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95</v>
      </c>
      <c r="AL854" t="s"/>
      <c r="AM854" t="s"/>
      <c r="AN854" t="s"/>
      <c r="AO854" t="s"/>
      <c r="AP854" t="n">
        <v>53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n">
        <v>6796954</v>
      </c>
      <c r="AZ854" t="s">
        <v>855</v>
      </c>
      <c r="BA854" t="s"/>
      <c r="BB854" t="n">
        <v>2464554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854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43</v>
      </c>
      <c r="L855" t="s">
        <v>77</v>
      </c>
      <c r="M855" t="s"/>
      <c r="N855" t="s">
        <v>469</v>
      </c>
      <c r="O855" t="s">
        <v>79</v>
      </c>
      <c r="P855" t="s">
        <v>854</v>
      </c>
      <c r="Q855" t="s"/>
      <c r="R855" t="s">
        <v>80</v>
      </c>
      <c r="S855" t="s">
        <v>400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HYPERLINK("https://hotelmonitor-cachepage.eclerx.com/savepage/tk_15433828356229682_sr_2058.html","info")</f>
        <v/>
      </c>
      <c r="AA855" t="n">
        <v>-6796954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95</v>
      </c>
      <c r="AL855" t="s"/>
      <c r="AM855" t="s"/>
      <c r="AN855" t="s"/>
      <c r="AO855" t="s"/>
      <c r="AP855" t="n">
        <v>53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n">
        <v>6796954</v>
      </c>
      <c r="AZ855" t="s">
        <v>855</v>
      </c>
      <c r="BA855" t="s"/>
      <c r="BB855" t="n">
        <v>2464554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854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51</v>
      </c>
      <c r="L856" t="s">
        <v>77</v>
      </c>
      <c r="M856" t="s"/>
      <c r="N856" t="s">
        <v>469</v>
      </c>
      <c r="O856" t="s">
        <v>79</v>
      </c>
      <c r="P856" t="s">
        <v>854</v>
      </c>
      <c r="Q856" t="s"/>
      <c r="R856" t="s">
        <v>80</v>
      </c>
      <c r="S856" t="s">
        <v>162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HYPERLINK("https://hotelmonitor-cachepage.eclerx.com/savepage/tk_15433828356229682_sr_2058.html","info")</f>
        <v/>
      </c>
      <c r="AA856" t="n">
        <v>-6796954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95</v>
      </c>
      <c r="AL856" t="s"/>
      <c r="AM856" t="s"/>
      <c r="AN856" t="s"/>
      <c r="AO856" t="s"/>
      <c r="AP856" t="n">
        <v>53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n">
        <v>6796954</v>
      </c>
      <c r="AZ856" t="s">
        <v>855</v>
      </c>
      <c r="BA856" t="s"/>
      <c r="BB856" t="n">
        <v>2464554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858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33.67</v>
      </c>
      <c r="L857" t="s">
        <v>77</v>
      </c>
      <c r="M857" t="s"/>
      <c r="N857" t="s">
        <v>859</v>
      </c>
      <c r="O857" t="s">
        <v>79</v>
      </c>
      <c r="P857" t="s">
        <v>858</v>
      </c>
      <c r="Q857" t="s"/>
      <c r="R857" t="s">
        <v>80</v>
      </c>
      <c r="S857" t="s">
        <v>403</v>
      </c>
      <c r="T857" t="s">
        <v>82</v>
      </c>
      <c r="U857" t="s"/>
      <c r="V857" t="s">
        <v>83</v>
      </c>
      <c r="W857" t="s">
        <v>138</v>
      </c>
      <c r="X857" t="s"/>
      <c r="Y857" t="s">
        <v>85</v>
      </c>
      <c r="Z857">
        <f>HYPERLINK("https://hotelmonitor-cachepage.eclerx.com/savepage/tk_15433826022806354_sr_2058.html","info")</f>
        <v/>
      </c>
      <c r="AA857" t="n">
        <v>-2329279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/>
      <c r="AO857" t="s"/>
      <c r="AP857" t="n">
        <v>8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2329279</v>
      </c>
      <c r="AZ857" t="s">
        <v>860</v>
      </c>
      <c r="BA857" t="s"/>
      <c r="BB857" t="n">
        <v>871653</v>
      </c>
      <c r="BC857" t="n">
        <v>23.3143</v>
      </c>
      <c r="BD857" t="n">
        <v>42.6959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858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35.33</v>
      </c>
      <c r="L858" t="s">
        <v>77</v>
      </c>
      <c r="M858" t="s"/>
      <c r="N858" t="s">
        <v>78</v>
      </c>
      <c r="O858" t="s">
        <v>79</v>
      </c>
      <c r="P858" t="s">
        <v>858</v>
      </c>
      <c r="Q858" t="s"/>
      <c r="R858" t="s">
        <v>80</v>
      </c>
      <c r="S858" t="s">
        <v>111</v>
      </c>
      <c r="T858" t="s">
        <v>82</v>
      </c>
      <c r="U858" t="s"/>
      <c r="V858" t="s">
        <v>83</v>
      </c>
      <c r="W858" t="s">
        <v>138</v>
      </c>
      <c r="X858" t="s"/>
      <c r="Y858" t="s">
        <v>85</v>
      </c>
      <c r="Z858">
        <f>HYPERLINK("https://hotelmonitor-cachepage.eclerx.com/savepage/tk_15433826022806354_sr_2058.html","info")</f>
        <v/>
      </c>
      <c r="AA858" t="n">
        <v>-2329279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/>
      <c r="AO858" t="s"/>
      <c r="AP858" t="n">
        <v>8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2329279</v>
      </c>
      <c r="AZ858" t="s">
        <v>860</v>
      </c>
      <c r="BA858" t="s"/>
      <c r="BB858" t="n">
        <v>871653</v>
      </c>
      <c r="BC858" t="n">
        <v>23.3143</v>
      </c>
      <c r="BD858" t="n">
        <v>42.6959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858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37.33</v>
      </c>
      <c r="L859" t="s">
        <v>77</v>
      </c>
      <c r="M859" t="s"/>
      <c r="N859" t="s">
        <v>859</v>
      </c>
      <c r="O859" t="s">
        <v>79</v>
      </c>
      <c r="P859" t="s">
        <v>858</v>
      </c>
      <c r="Q859" t="s"/>
      <c r="R859" t="s">
        <v>80</v>
      </c>
      <c r="S859" t="s">
        <v>149</v>
      </c>
      <c r="T859" t="s">
        <v>82</v>
      </c>
      <c r="U859" t="s"/>
      <c r="V859" t="s">
        <v>83</v>
      </c>
      <c r="W859" t="s">
        <v>138</v>
      </c>
      <c r="X859" t="s"/>
      <c r="Y859" t="s">
        <v>85</v>
      </c>
      <c r="Z859">
        <f>HYPERLINK("https://hotelmonitor-cachepage.eclerx.com/savepage/tk_15433826022806354_sr_2058.html","info")</f>
        <v/>
      </c>
      <c r="AA859" t="n">
        <v>-2329279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/>
      <c r="AO859" t="s"/>
      <c r="AP859" t="n">
        <v>8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2329279</v>
      </c>
      <c r="AZ859" t="s">
        <v>860</v>
      </c>
      <c r="BA859" t="s"/>
      <c r="BB859" t="n">
        <v>871653</v>
      </c>
      <c r="BC859" t="n">
        <v>23.3143</v>
      </c>
      <c r="BD859" t="n">
        <v>42.6959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858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38.67</v>
      </c>
      <c r="L860" t="s">
        <v>77</v>
      </c>
      <c r="M860" t="s"/>
      <c r="N860" t="s">
        <v>861</v>
      </c>
      <c r="O860" t="s">
        <v>79</v>
      </c>
      <c r="P860" t="s">
        <v>858</v>
      </c>
      <c r="Q860" t="s"/>
      <c r="R860" t="s">
        <v>80</v>
      </c>
      <c r="S860" t="s">
        <v>581</v>
      </c>
      <c r="T860" t="s">
        <v>82</v>
      </c>
      <c r="U860" t="s"/>
      <c r="V860" t="s">
        <v>83</v>
      </c>
      <c r="W860" t="s">
        <v>138</v>
      </c>
      <c r="X860" t="s"/>
      <c r="Y860" t="s">
        <v>85</v>
      </c>
      <c r="Z860">
        <f>HYPERLINK("https://hotelmonitor-cachepage.eclerx.com/savepage/tk_15433826022806354_sr_2058.html","info")</f>
        <v/>
      </c>
      <c r="AA860" t="n">
        <v>-2329279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/>
      <c r="AO860" t="s"/>
      <c r="AP860" t="n">
        <v>8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2329279</v>
      </c>
      <c r="AZ860" t="s">
        <v>860</v>
      </c>
      <c r="BA860" t="s"/>
      <c r="BB860" t="n">
        <v>871653</v>
      </c>
      <c r="BC860" t="n">
        <v>23.3143</v>
      </c>
      <c r="BD860" t="n">
        <v>42.6959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858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43</v>
      </c>
      <c r="L861" t="s">
        <v>77</v>
      </c>
      <c r="M861" t="s"/>
      <c r="N861" t="s">
        <v>861</v>
      </c>
      <c r="O861" t="s">
        <v>79</v>
      </c>
      <c r="P861" t="s">
        <v>858</v>
      </c>
      <c r="Q861" t="s"/>
      <c r="R861" t="s">
        <v>80</v>
      </c>
      <c r="S861" t="s">
        <v>400</v>
      </c>
      <c r="T861" t="s">
        <v>82</v>
      </c>
      <c r="U861" t="s"/>
      <c r="V861" t="s">
        <v>83</v>
      </c>
      <c r="W861" t="s">
        <v>138</v>
      </c>
      <c r="X861" t="s"/>
      <c r="Y861" t="s">
        <v>85</v>
      </c>
      <c r="Z861">
        <f>HYPERLINK("https://hotelmonitor-cachepage.eclerx.com/savepage/tk_15433826022806354_sr_2058.html","info")</f>
        <v/>
      </c>
      <c r="AA861" t="n">
        <v>-2329279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/>
      <c r="AO861" t="s"/>
      <c r="AP861" t="n">
        <v>8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2329279</v>
      </c>
      <c r="AZ861" t="s">
        <v>860</v>
      </c>
      <c r="BA861" t="s"/>
      <c r="BB861" t="n">
        <v>871653</v>
      </c>
      <c r="BC861" t="n">
        <v>23.3143</v>
      </c>
      <c r="BD861" t="n">
        <v>42.6959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858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45</v>
      </c>
      <c r="L862" t="s">
        <v>77</v>
      </c>
      <c r="M862" t="s"/>
      <c r="N862" t="s">
        <v>859</v>
      </c>
      <c r="O862" t="s">
        <v>79</v>
      </c>
      <c r="P862" t="s">
        <v>858</v>
      </c>
      <c r="Q862" t="s"/>
      <c r="R862" t="s">
        <v>80</v>
      </c>
      <c r="S862" t="s">
        <v>158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HYPERLINK("https://hotelmonitor-cachepage.eclerx.com/savepage/tk_15433826022806354_sr_2058.html","info")</f>
        <v/>
      </c>
      <c r="AA862" t="n">
        <v>-2329279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/>
      <c r="AO862" t="s"/>
      <c r="AP862" t="n">
        <v>8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2329279</v>
      </c>
      <c r="AZ862" t="s">
        <v>860</v>
      </c>
      <c r="BA862" t="s"/>
      <c r="BB862" t="n">
        <v>871653</v>
      </c>
      <c r="BC862" t="n">
        <v>23.3143</v>
      </c>
      <c r="BD862" t="n">
        <v>42.6959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858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48.67</v>
      </c>
      <c r="L863" t="s">
        <v>77</v>
      </c>
      <c r="M863" t="s"/>
      <c r="N863" t="s">
        <v>859</v>
      </c>
      <c r="O863" t="s">
        <v>79</v>
      </c>
      <c r="P863" t="s">
        <v>858</v>
      </c>
      <c r="Q863" t="s"/>
      <c r="R863" t="s">
        <v>80</v>
      </c>
      <c r="S863" t="s">
        <v>588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HYPERLINK("https://hotelmonitor-cachepage.eclerx.com/savepage/tk_15433826022806354_sr_2058.html","info")</f>
        <v/>
      </c>
      <c r="AA863" t="n">
        <v>-2329279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/>
      <c r="AO863" t="s"/>
      <c r="AP863" t="n">
        <v>8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2329279</v>
      </c>
      <c r="AZ863" t="s">
        <v>860</v>
      </c>
      <c r="BA863" t="s"/>
      <c r="BB863" t="n">
        <v>871653</v>
      </c>
      <c r="BC863" t="n">
        <v>23.3143</v>
      </c>
      <c r="BD863" t="n">
        <v>42.6959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858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49</v>
      </c>
      <c r="L864" t="s">
        <v>77</v>
      </c>
      <c r="M864" t="s"/>
      <c r="N864" t="s">
        <v>861</v>
      </c>
      <c r="O864" t="s">
        <v>79</v>
      </c>
      <c r="P864" t="s">
        <v>858</v>
      </c>
      <c r="Q864" t="s"/>
      <c r="R864" t="s">
        <v>80</v>
      </c>
      <c r="S864" t="s">
        <v>206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HYPERLINK("https://hotelmonitor-cachepage.eclerx.com/savepage/tk_15433826022806354_sr_2058.html","info")</f>
        <v/>
      </c>
      <c r="AA864" t="n">
        <v>-2329279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/>
      <c r="AO864" t="s"/>
      <c r="AP864" t="n">
        <v>8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2329279</v>
      </c>
      <c r="AZ864" t="s">
        <v>860</v>
      </c>
      <c r="BA864" t="s"/>
      <c r="BB864" t="n">
        <v>871653</v>
      </c>
      <c r="BC864" t="n">
        <v>23.3143</v>
      </c>
      <c r="BD864" t="n">
        <v>42.6959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858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52.67</v>
      </c>
      <c r="L865" t="s">
        <v>77</v>
      </c>
      <c r="M865" t="s"/>
      <c r="N865" t="s">
        <v>106</v>
      </c>
      <c r="O865" t="s">
        <v>79</v>
      </c>
      <c r="P865" t="s">
        <v>858</v>
      </c>
      <c r="Q865" t="s"/>
      <c r="R865" t="s">
        <v>80</v>
      </c>
      <c r="S865" t="s">
        <v>370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HYPERLINK("https://hotelmonitor-cachepage.eclerx.com/savepage/tk_15433826022806354_sr_2058.html","info")</f>
        <v/>
      </c>
      <c r="AA865" t="n">
        <v>-2329279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/>
      <c r="AO865" t="s"/>
      <c r="AP865" t="n">
        <v>8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2329279</v>
      </c>
      <c r="AZ865" t="s">
        <v>860</v>
      </c>
      <c r="BA865" t="s"/>
      <c r="BB865" t="n">
        <v>871653</v>
      </c>
      <c r="BC865" t="n">
        <v>23.3143</v>
      </c>
      <c r="BD865" t="n">
        <v>42.6959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858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54.33</v>
      </c>
      <c r="L866" t="s">
        <v>77</v>
      </c>
      <c r="M866" t="s"/>
      <c r="N866" t="s">
        <v>861</v>
      </c>
      <c r="O866" t="s">
        <v>79</v>
      </c>
      <c r="P866" t="s">
        <v>858</v>
      </c>
      <c r="Q866" t="s"/>
      <c r="R866" t="s">
        <v>80</v>
      </c>
      <c r="S866" t="s">
        <v>772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HYPERLINK("https://hotelmonitor-cachepage.eclerx.com/savepage/tk_15433826022806354_sr_2058.html","info")</f>
        <v/>
      </c>
      <c r="AA866" t="n">
        <v>-2329279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/>
      <c r="AO866" t="s"/>
      <c r="AP866" t="n">
        <v>8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2329279</v>
      </c>
      <c r="AZ866" t="s">
        <v>860</v>
      </c>
      <c r="BA866" t="s"/>
      <c r="BB866" t="n">
        <v>871653</v>
      </c>
      <c r="BC866" t="n">
        <v>23.3143</v>
      </c>
      <c r="BD866" t="n">
        <v>42.6959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858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62</v>
      </c>
      <c r="L867" t="s">
        <v>77</v>
      </c>
      <c r="M867" t="s"/>
      <c r="N867" t="s">
        <v>862</v>
      </c>
      <c r="O867" t="s">
        <v>79</v>
      </c>
      <c r="P867" t="s">
        <v>858</v>
      </c>
      <c r="Q867" t="s"/>
      <c r="R867" t="s">
        <v>80</v>
      </c>
      <c r="S867" t="s">
        <v>135</v>
      </c>
      <c r="T867" t="s">
        <v>82</v>
      </c>
      <c r="U867" t="s"/>
      <c r="V867" t="s">
        <v>83</v>
      </c>
      <c r="W867" t="s">
        <v>138</v>
      </c>
      <c r="X867" t="s"/>
      <c r="Y867" t="s">
        <v>85</v>
      </c>
      <c r="Z867">
        <f>HYPERLINK("https://hotelmonitor-cachepage.eclerx.com/savepage/tk_15433826022806354_sr_2058.html","info")</f>
        <v/>
      </c>
      <c r="AA867" t="n">
        <v>-2329279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/>
      <c r="AO867" t="s"/>
      <c r="AP867" t="n">
        <v>8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2329279</v>
      </c>
      <c r="AZ867" t="s">
        <v>860</v>
      </c>
      <c r="BA867" t="s"/>
      <c r="BB867" t="n">
        <v>871653</v>
      </c>
      <c r="BC867" t="n">
        <v>23.3143</v>
      </c>
      <c r="BD867" t="n">
        <v>42.6959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858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68.67</v>
      </c>
      <c r="L868" t="s">
        <v>77</v>
      </c>
      <c r="M868" t="s"/>
      <c r="N868" t="s">
        <v>862</v>
      </c>
      <c r="O868" t="s">
        <v>79</v>
      </c>
      <c r="P868" t="s">
        <v>858</v>
      </c>
      <c r="Q868" t="s"/>
      <c r="R868" t="s">
        <v>80</v>
      </c>
      <c r="S868" t="s">
        <v>171</v>
      </c>
      <c r="T868" t="s">
        <v>82</v>
      </c>
      <c r="U868" t="s"/>
      <c r="V868" t="s">
        <v>83</v>
      </c>
      <c r="W868" t="s">
        <v>138</v>
      </c>
      <c r="X868" t="s"/>
      <c r="Y868" t="s">
        <v>85</v>
      </c>
      <c r="Z868">
        <f>HYPERLINK("https://hotelmonitor-cachepage.eclerx.com/savepage/tk_15433826022806354_sr_2058.html","info")</f>
        <v/>
      </c>
      <c r="AA868" t="n">
        <v>-2329279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/>
      <c r="AO868" t="s"/>
      <c r="AP868" t="n">
        <v>8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2329279</v>
      </c>
      <c r="AZ868" t="s">
        <v>860</v>
      </c>
      <c r="BA868" t="s"/>
      <c r="BB868" t="n">
        <v>871653</v>
      </c>
      <c r="BC868" t="n">
        <v>23.3143</v>
      </c>
      <c r="BD868" t="n">
        <v>42.6959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858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72.33</v>
      </c>
      <c r="L869" t="s">
        <v>77</v>
      </c>
      <c r="M869" t="s"/>
      <c r="N869" t="s">
        <v>862</v>
      </c>
      <c r="O869" t="s">
        <v>79</v>
      </c>
      <c r="P869" t="s">
        <v>858</v>
      </c>
      <c r="Q869" t="s"/>
      <c r="R869" t="s">
        <v>80</v>
      </c>
      <c r="S869" t="s">
        <v>318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HYPERLINK("https://hotelmonitor-cachepage.eclerx.com/savepage/tk_15433826022806354_sr_2058.html","info")</f>
        <v/>
      </c>
      <c r="AA869" t="n">
        <v>-2329279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/>
      <c r="AO869" t="s"/>
      <c r="AP869" t="n">
        <v>8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2329279</v>
      </c>
      <c r="AZ869" t="s">
        <v>860</v>
      </c>
      <c r="BA869" t="s"/>
      <c r="BB869" t="n">
        <v>871653</v>
      </c>
      <c r="BC869" t="n">
        <v>23.3143</v>
      </c>
      <c r="BD869" t="n">
        <v>42.6959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858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80.33</v>
      </c>
      <c r="L870" t="s">
        <v>77</v>
      </c>
      <c r="M870" t="s"/>
      <c r="N870" t="s">
        <v>862</v>
      </c>
      <c r="O870" t="s">
        <v>79</v>
      </c>
      <c r="P870" t="s">
        <v>858</v>
      </c>
      <c r="Q870" t="s"/>
      <c r="R870" t="s">
        <v>80</v>
      </c>
      <c r="S870" t="s">
        <v>243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HYPERLINK("https://hotelmonitor-cachepage.eclerx.com/savepage/tk_15433826022806354_sr_2058.html","info")</f>
        <v/>
      </c>
      <c r="AA870" t="n">
        <v>-2329279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/>
      <c r="AO870" t="s"/>
      <c r="AP870" t="n">
        <v>8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2329279</v>
      </c>
      <c r="AZ870" t="s">
        <v>860</v>
      </c>
      <c r="BA870" t="s"/>
      <c r="BB870" t="n">
        <v>871653</v>
      </c>
      <c r="BC870" t="n">
        <v>23.3143</v>
      </c>
      <c r="BD870" t="n">
        <v>42.6959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858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87.33</v>
      </c>
      <c r="L871" t="s">
        <v>77</v>
      </c>
      <c r="M871" t="s"/>
      <c r="N871" t="s">
        <v>835</v>
      </c>
      <c r="O871" t="s">
        <v>79</v>
      </c>
      <c r="P871" t="s">
        <v>858</v>
      </c>
      <c r="Q871" t="s"/>
      <c r="R871" t="s">
        <v>80</v>
      </c>
      <c r="S871" t="s">
        <v>863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HYPERLINK("https://hotelmonitor-cachepage.eclerx.com/savepage/tk_15433826022806354_sr_2058.html","info")</f>
        <v/>
      </c>
      <c r="AA871" t="n">
        <v>-2329279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/>
      <c r="AO871" t="s"/>
      <c r="AP871" t="n">
        <v>8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2329279</v>
      </c>
      <c r="AZ871" t="s">
        <v>860</v>
      </c>
      <c r="BA871" t="s"/>
      <c r="BB871" t="n">
        <v>871653</v>
      </c>
      <c r="BC871" t="n">
        <v>23.3143</v>
      </c>
      <c r="BD871" t="n">
        <v>42.6959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864</v>
      </c>
      <c r="F872" t="n">
        <v>5389377</v>
      </c>
      <c r="G872" t="s">
        <v>74</v>
      </c>
      <c r="H872" t="s">
        <v>75</v>
      </c>
      <c r="I872" t="s"/>
      <c r="J872" t="s">
        <v>76</v>
      </c>
      <c r="K872" t="n">
        <v>51.67</v>
      </c>
      <c r="L872" t="s">
        <v>77</v>
      </c>
      <c r="M872" t="s"/>
      <c r="N872" t="s">
        <v>160</v>
      </c>
      <c r="O872" t="s">
        <v>79</v>
      </c>
      <c r="P872" t="s">
        <v>864</v>
      </c>
      <c r="Q872" t="s"/>
      <c r="R872" t="s">
        <v>107</v>
      </c>
      <c r="S872" t="s">
        <v>289</v>
      </c>
      <c r="T872" t="s">
        <v>82</v>
      </c>
      <c r="U872" t="s"/>
      <c r="V872" t="s">
        <v>83</v>
      </c>
      <c r="W872" t="s">
        <v>138</v>
      </c>
      <c r="X872" t="s"/>
      <c r="Y872" t="s">
        <v>85</v>
      </c>
      <c r="Z872">
        <f>HYPERLINK("https://hotelmonitor-cachepage.eclerx.com/savepage/tk_154338293313217_sr_2058.html","info")</f>
        <v/>
      </c>
      <c r="AA872" t="n">
        <v>196660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95</v>
      </c>
      <c r="AL872" t="s"/>
      <c r="AM872" t="s"/>
      <c r="AN872" t="s"/>
      <c r="AO872" t="s"/>
      <c r="AP872" t="n">
        <v>71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2329950</v>
      </c>
      <c r="AZ872" t="s">
        <v>865</v>
      </c>
      <c r="BA872" t="s"/>
      <c r="BB872" t="n">
        <v>3646534</v>
      </c>
      <c r="BC872" t="n">
        <v>23.3836</v>
      </c>
      <c r="BD872" t="n">
        <v>42.6576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864</v>
      </c>
      <c r="F873" t="n">
        <v>5389377</v>
      </c>
      <c r="G873" t="s">
        <v>74</v>
      </c>
      <c r="H873" t="s">
        <v>75</v>
      </c>
      <c r="I873" t="s"/>
      <c r="J873" t="s">
        <v>76</v>
      </c>
      <c r="K873" t="n">
        <v>51.67</v>
      </c>
      <c r="L873" t="s">
        <v>77</v>
      </c>
      <c r="M873" t="s"/>
      <c r="N873" t="s">
        <v>335</v>
      </c>
      <c r="O873" t="s">
        <v>79</v>
      </c>
      <c r="P873" t="s">
        <v>864</v>
      </c>
      <c r="Q873" t="s"/>
      <c r="R873" t="s">
        <v>107</v>
      </c>
      <c r="S873" t="s">
        <v>289</v>
      </c>
      <c r="T873" t="s">
        <v>82</v>
      </c>
      <c r="U873" t="s"/>
      <c r="V873" t="s">
        <v>83</v>
      </c>
      <c r="W873" t="s">
        <v>138</v>
      </c>
      <c r="X873" t="s"/>
      <c r="Y873" t="s">
        <v>85</v>
      </c>
      <c r="Z873">
        <f>HYPERLINK("https://hotelmonitor-cachepage.eclerx.com/savepage/tk_154338293313217_sr_2058.html","info")</f>
        <v/>
      </c>
      <c r="AA873" t="n">
        <v>196660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95</v>
      </c>
      <c r="AL873" t="s"/>
      <c r="AM873" t="s"/>
      <c r="AN873" t="s"/>
      <c r="AO873" t="s"/>
      <c r="AP873" t="n">
        <v>71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2329950</v>
      </c>
      <c r="AZ873" t="s">
        <v>865</v>
      </c>
      <c r="BA873" t="s"/>
      <c r="BB873" t="n">
        <v>3646534</v>
      </c>
      <c r="BC873" t="n">
        <v>23.3836</v>
      </c>
      <c r="BD873" t="n">
        <v>42.6576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864</v>
      </c>
      <c r="F874" t="n">
        <v>5389377</v>
      </c>
      <c r="G874" t="s">
        <v>74</v>
      </c>
      <c r="H874" t="s">
        <v>75</v>
      </c>
      <c r="I874" t="s"/>
      <c r="J874" t="s">
        <v>76</v>
      </c>
      <c r="K874" t="n">
        <v>51.67</v>
      </c>
      <c r="L874" t="s">
        <v>77</v>
      </c>
      <c r="M874" t="s"/>
      <c r="N874" t="s">
        <v>866</v>
      </c>
      <c r="O874" t="s">
        <v>79</v>
      </c>
      <c r="P874" t="s">
        <v>864</v>
      </c>
      <c r="Q874" t="s"/>
      <c r="R874" t="s">
        <v>107</v>
      </c>
      <c r="S874" t="s">
        <v>289</v>
      </c>
      <c r="T874" t="s">
        <v>82</v>
      </c>
      <c r="U874" t="s"/>
      <c r="V874" t="s">
        <v>83</v>
      </c>
      <c r="W874" t="s">
        <v>138</v>
      </c>
      <c r="X874" t="s"/>
      <c r="Y874" t="s">
        <v>85</v>
      </c>
      <c r="Z874">
        <f>HYPERLINK("https://hotelmonitor-cachepage.eclerx.com/savepage/tk_154338293313217_sr_2058.html","info")</f>
        <v/>
      </c>
      <c r="AA874" t="n">
        <v>196660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95</v>
      </c>
      <c r="AL874" t="s"/>
      <c r="AM874" t="s"/>
      <c r="AN874" t="s"/>
      <c r="AO874" t="s"/>
      <c r="AP874" t="n">
        <v>71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2329950</v>
      </c>
      <c r="AZ874" t="s">
        <v>865</v>
      </c>
      <c r="BA874" t="s"/>
      <c r="BB874" t="n">
        <v>3646534</v>
      </c>
      <c r="BC874" t="n">
        <v>23.3836</v>
      </c>
      <c r="BD874" t="n">
        <v>42.6576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864</v>
      </c>
      <c r="F875" t="n">
        <v>5389377</v>
      </c>
      <c r="G875" t="s">
        <v>74</v>
      </c>
      <c r="H875" t="s">
        <v>75</v>
      </c>
      <c r="I875" t="s"/>
      <c r="J875" t="s">
        <v>76</v>
      </c>
      <c r="K875" t="n">
        <v>61.33</v>
      </c>
      <c r="L875" t="s">
        <v>77</v>
      </c>
      <c r="M875" t="s"/>
      <c r="N875" t="s">
        <v>867</v>
      </c>
      <c r="O875" t="s">
        <v>79</v>
      </c>
      <c r="P875" t="s">
        <v>864</v>
      </c>
      <c r="Q875" t="s"/>
      <c r="R875" t="s">
        <v>107</v>
      </c>
      <c r="S875" t="s">
        <v>281</v>
      </c>
      <c r="T875" t="s">
        <v>82</v>
      </c>
      <c r="U875" t="s"/>
      <c r="V875" t="s">
        <v>83</v>
      </c>
      <c r="W875" t="s">
        <v>138</v>
      </c>
      <c r="X875" t="s"/>
      <c r="Y875" t="s">
        <v>85</v>
      </c>
      <c r="Z875">
        <f>HYPERLINK("https://hotelmonitor-cachepage.eclerx.com/savepage/tk_154338293313217_sr_2058.html","info")</f>
        <v/>
      </c>
      <c r="AA875" t="n">
        <v>196660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95</v>
      </c>
      <c r="AL875" t="s"/>
      <c r="AM875" t="s"/>
      <c r="AN875" t="s"/>
      <c r="AO875" t="s"/>
      <c r="AP875" t="n">
        <v>71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2329950</v>
      </c>
      <c r="AZ875" t="s">
        <v>865</v>
      </c>
      <c r="BA875" t="s"/>
      <c r="BB875" t="n">
        <v>3646534</v>
      </c>
      <c r="BC875" t="n">
        <v>23.3836</v>
      </c>
      <c r="BD875" t="n">
        <v>42.6576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864</v>
      </c>
      <c r="F876" t="n">
        <v>5389377</v>
      </c>
      <c r="G876" t="s">
        <v>74</v>
      </c>
      <c r="H876" t="s">
        <v>75</v>
      </c>
      <c r="I876" t="s"/>
      <c r="J876" t="s">
        <v>76</v>
      </c>
      <c r="K876" t="n">
        <v>62</v>
      </c>
      <c r="L876" t="s">
        <v>77</v>
      </c>
      <c r="M876" t="s"/>
      <c r="N876" t="s">
        <v>160</v>
      </c>
      <c r="O876" t="s">
        <v>79</v>
      </c>
      <c r="P876" t="s">
        <v>864</v>
      </c>
      <c r="Q876" t="s"/>
      <c r="R876" t="s">
        <v>107</v>
      </c>
      <c r="S876" t="s">
        <v>135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HYPERLINK("https://hotelmonitor-cachepage.eclerx.com/savepage/tk_154338293313217_sr_2058.html","info")</f>
        <v/>
      </c>
      <c r="AA876" t="n">
        <v>196660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95</v>
      </c>
      <c r="AL876" t="s"/>
      <c r="AM876" t="s"/>
      <c r="AN876" t="s"/>
      <c r="AO876" t="s"/>
      <c r="AP876" t="n">
        <v>71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2329950</v>
      </c>
      <c r="AZ876" t="s">
        <v>865</v>
      </c>
      <c r="BA876" t="s"/>
      <c r="BB876" t="n">
        <v>3646534</v>
      </c>
      <c r="BC876" t="n">
        <v>23.3836</v>
      </c>
      <c r="BD876" t="n">
        <v>42.6576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864</v>
      </c>
      <c r="F877" t="n">
        <v>5389377</v>
      </c>
      <c r="G877" t="s">
        <v>74</v>
      </c>
      <c r="H877" t="s">
        <v>75</v>
      </c>
      <c r="I877" t="s"/>
      <c r="J877" t="s">
        <v>76</v>
      </c>
      <c r="K877" t="n">
        <v>62</v>
      </c>
      <c r="L877" t="s">
        <v>77</v>
      </c>
      <c r="M877" t="s"/>
      <c r="N877" t="s">
        <v>335</v>
      </c>
      <c r="O877" t="s">
        <v>79</v>
      </c>
      <c r="P877" t="s">
        <v>864</v>
      </c>
      <c r="Q877" t="s"/>
      <c r="R877" t="s">
        <v>107</v>
      </c>
      <c r="S877" t="s">
        <v>135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HYPERLINK("https://hotelmonitor-cachepage.eclerx.com/savepage/tk_154338293313217_sr_2058.html","info")</f>
        <v/>
      </c>
      <c r="AA877" t="n">
        <v>196660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95</v>
      </c>
      <c r="AL877" t="s"/>
      <c r="AM877" t="s"/>
      <c r="AN877" t="s"/>
      <c r="AO877" t="s"/>
      <c r="AP877" t="n">
        <v>71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2329950</v>
      </c>
      <c r="AZ877" t="s">
        <v>865</v>
      </c>
      <c r="BA877" t="s"/>
      <c r="BB877" t="n">
        <v>3646534</v>
      </c>
      <c r="BC877" t="n">
        <v>23.3836</v>
      </c>
      <c r="BD877" t="n">
        <v>42.6576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864</v>
      </c>
      <c r="F878" t="n">
        <v>5389377</v>
      </c>
      <c r="G878" t="s">
        <v>74</v>
      </c>
      <c r="H878" t="s">
        <v>75</v>
      </c>
      <c r="I878" t="s"/>
      <c r="J878" t="s">
        <v>76</v>
      </c>
      <c r="K878" t="n">
        <v>62</v>
      </c>
      <c r="L878" t="s">
        <v>77</v>
      </c>
      <c r="M878" t="s"/>
      <c r="N878" t="s">
        <v>866</v>
      </c>
      <c r="O878" t="s">
        <v>79</v>
      </c>
      <c r="P878" t="s">
        <v>864</v>
      </c>
      <c r="Q878" t="s"/>
      <c r="R878" t="s">
        <v>107</v>
      </c>
      <c r="S878" t="s">
        <v>135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HYPERLINK("https://hotelmonitor-cachepage.eclerx.com/savepage/tk_154338293313217_sr_2058.html","info")</f>
        <v/>
      </c>
      <c r="AA878" t="n">
        <v>196660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95</v>
      </c>
      <c r="AL878" t="s"/>
      <c r="AM878" t="s"/>
      <c r="AN878" t="s"/>
      <c r="AO878" t="s"/>
      <c r="AP878" t="n">
        <v>71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2329950</v>
      </c>
      <c r="AZ878" t="s">
        <v>865</v>
      </c>
      <c r="BA878" t="s"/>
      <c r="BB878" t="n">
        <v>3646534</v>
      </c>
      <c r="BC878" t="n">
        <v>23.3836</v>
      </c>
      <c r="BD878" t="n">
        <v>42.6576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864</v>
      </c>
      <c r="F879" t="n">
        <v>5389377</v>
      </c>
      <c r="G879" t="s">
        <v>74</v>
      </c>
      <c r="H879" t="s">
        <v>75</v>
      </c>
      <c r="I879" t="s"/>
      <c r="J879" t="s">
        <v>76</v>
      </c>
      <c r="K879" t="n">
        <v>62.33</v>
      </c>
      <c r="L879" t="s">
        <v>77</v>
      </c>
      <c r="M879" t="s"/>
      <c r="N879" t="s">
        <v>160</v>
      </c>
      <c r="O879" t="s">
        <v>79</v>
      </c>
      <c r="P879" t="s">
        <v>864</v>
      </c>
      <c r="Q879" t="s"/>
      <c r="R879" t="s">
        <v>107</v>
      </c>
      <c r="S879" t="s">
        <v>594</v>
      </c>
      <c r="T879" t="s">
        <v>82</v>
      </c>
      <c r="U879" t="s"/>
      <c r="V879" t="s">
        <v>83</v>
      </c>
      <c r="W879" t="s">
        <v>138</v>
      </c>
      <c r="X879" t="s"/>
      <c r="Y879" t="s">
        <v>85</v>
      </c>
      <c r="Z879">
        <f>HYPERLINK("https://hotelmonitor-cachepage.eclerx.com/savepage/tk_154338293313217_sr_2058.html","info")</f>
        <v/>
      </c>
      <c r="AA879" t="n">
        <v>196660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95</v>
      </c>
      <c r="AL879" t="s"/>
      <c r="AM879" t="s"/>
      <c r="AN879" t="s"/>
      <c r="AO879" t="s"/>
      <c r="AP879" t="n">
        <v>71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2329950</v>
      </c>
      <c r="AZ879" t="s">
        <v>865</v>
      </c>
      <c r="BA879" t="s"/>
      <c r="BB879" t="n">
        <v>3646534</v>
      </c>
      <c r="BC879" t="n">
        <v>23.3836</v>
      </c>
      <c r="BD879" t="n">
        <v>42.6576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864</v>
      </c>
      <c r="F880" t="n">
        <v>5389377</v>
      </c>
      <c r="G880" t="s">
        <v>74</v>
      </c>
      <c r="H880" t="s">
        <v>75</v>
      </c>
      <c r="I880" t="s"/>
      <c r="J880" t="s">
        <v>76</v>
      </c>
      <c r="K880" t="n">
        <v>62.33</v>
      </c>
      <c r="L880" t="s">
        <v>77</v>
      </c>
      <c r="M880" t="s"/>
      <c r="N880" t="s">
        <v>335</v>
      </c>
      <c r="O880" t="s">
        <v>79</v>
      </c>
      <c r="P880" t="s">
        <v>864</v>
      </c>
      <c r="Q880" t="s"/>
      <c r="R880" t="s">
        <v>107</v>
      </c>
      <c r="S880" t="s">
        <v>594</v>
      </c>
      <c r="T880" t="s">
        <v>82</v>
      </c>
      <c r="U880" t="s"/>
      <c r="V880" t="s">
        <v>83</v>
      </c>
      <c r="W880" t="s">
        <v>138</v>
      </c>
      <c r="X880" t="s"/>
      <c r="Y880" t="s">
        <v>85</v>
      </c>
      <c r="Z880">
        <f>HYPERLINK("https://hotelmonitor-cachepage.eclerx.com/savepage/tk_154338293313217_sr_2058.html","info")</f>
        <v/>
      </c>
      <c r="AA880" t="n">
        <v>196660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95</v>
      </c>
      <c r="AL880" t="s"/>
      <c r="AM880" t="s"/>
      <c r="AN880" t="s"/>
      <c r="AO880" t="s"/>
      <c r="AP880" t="n">
        <v>71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2329950</v>
      </c>
      <c r="AZ880" t="s">
        <v>865</v>
      </c>
      <c r="BA880" t="s"/>
      <c r="BB880" t="n">
        <v>3646534</v>
      </c>
      <c r="BC880" t="n">
        <v>23.3836</v>
      </c>
      <c r="BD880" t="n">
        <v>42.6576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864</v>
      </c>
      <c r="F881" t="n">
        <v>5389377</v>
      </c>
      <c r="G881" t="s">
        <v>74</v>
      </c>
      <c r="H881" t="s">
        <v>75</v>
      </c>
      <c r="I881" t="s"/>
      <c r="J881" t="s">
        <v>76</v>
      </c>
      <c r="K881" t="n">
        <v>62.33</v>
      </c>
      <c r="L881" t="s">
        <v>77</v>
      </c>
      <c r="M881" t="s"/>
      <c r="N881" t="s">
        <v>866</v>
      </c>
      <c r="O881" t="s">
        <v>79</v>
      </c>
      <c r="P881" t="s">
        <v>864</v>
      </c>
      <c r="Q881" t="s"/>
      <c r="R881" t="s">
        <v>107</v>
      </c>
      <c r="S881" t="s">
        <v>594</v>
      </c>
      <c r="T881" t="s">
        <v>82</v>
      </c>
      <c r="U881" t="s"/>
      <c r="V881" t="s">
        <v>83</v>
      </c>
      <c r="W881" t="s">
        <v>138</v>
      </c>
      <c r="X881" t="s"/>
      <c r="Y881" t="s">
        <v>85</v>
      </c>
      <c r="Z881">
        <f>HYPERLINK("https://hotelmonitor-cachepage.eclerx.com/savepage/tk_154338293313217_sr_2058.html","info")</f>
        <v/>
      </c>
      <c r="AA881" t="n">
        <v>196660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95</v>
      </c>
      <c r="AL881" t="s"/>
      <c r="AM881" t="s"/>
      <c r="AN881" t="s"/>
      <c r="AO881" t="s"/>
      <c r="AP881" t="n">
        <v>71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2329950</v>
      </c>
      <c r="AZ881" t="s">
        <v>865</v>
      </c>
      <c r="BA881" t="s"/>
      <c r="BB881" t="n">
        <v>3646534</v>
      </c>
      <c r="BC881" t="n">
        <v>23.3836</v>
      </c>
      <c r="BD881" t="n">
        <v>42.6576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864</v>
      </c>
      <c r="F882" t="n">
        <v>5389377</v>
      </c>
      <c r="G882" t="s">
        <v>74</v>
      </c>
      <c r="H882" t="s">
        <v>75</v>
      </c>
      <c r="I882" t="s"/>
      <c r="J882" t="s">
        <v>76</v>
      </c>
      <c r="K882" t="n">
        <v>71</v>
      </c>
      <c r="L882" t="s">
        <v>77</v>
      </c>
      <c r="M882" t="s"/>
      <c r="N882" t="s">
        <v>141</v>
      </c>
      <c r="O882" t="s">
        <v>79</v>
      </c>
      <c r="P882" t="s">
        <v>864</v>
      </c>
      <c r="Q882" t="s"/>
      <c r="R882" t="s">
        <v>107</v>
      </c>
      <c r="S882" t="s">
        <v>228</v>
      </c>
      <c r="T882" t="s">
        <v>82</v>
      </c>
      <c r="U882" t="s"/>
      <c r="V882" t="s">
        <v>83</v>
      </c>
      <c r="W882" t="s">
        <v>138</v>
      </c>
      <c r="X882" t="s"/>
      <c r="Y882" t="s">
        <v>85</v>
      </c>
      <c r="Z882">
        <f>HYPERLINK("https://hotelmonitor-cachepage.eclerx.com/savepage/tk_154338293313217_sr_2058.html","info")</f>
        <v/>
      </c>
      <c r="AA882" t="n">
        <v>196660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95</v>
      </c>
      <c r="AL882" t="s"/>
      <c r="AM882" t="s"/>
      <c r="AN882" t="s"/>
      <c r="AO882" t="s"/>
      <c r="AP882" t="n">
        <v>71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2329950</v>
      </c>
      <c r="AZ882" t="s">
        <v>865</v>
      </c>
      <c r="BA882" t="s"/>
      <c r="BB882" t="n">
        <v>3646534</v>
      </c>
      <c r="BC882" t="n">
        <v>23.3836</v>
      </c>
      <c r="BD882" t="n">
        <v>42.6576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864</v>
      </c>
      <c r="F883" t="n">
        <v>5389377</v>
      </c>
      <c r="G883" t="s">
        <v>74</v>
      </c>
      <c r="H883" t="s">
        <v>75</v>
      </c>
      <c r="I883" t="s"/>
      <c r="J883" t="s">
        <v>76</v>
      </c>
      <c r="K883" t="n">
        <v>71.67</v>
      </c>
      <c r="L883" t="s">
        <v>77</v>
      </c>
      <c r="M883" t="s"/>
      <c r="N883" t="s">
        <v>867</v>
      </c>
      <c r="O883" t="s">
        <v>79</v>
      </c>
      <c r="P883" t="s">
        <v>864</v>
      </c>
      <c r="Q883" t="s"/>
      <c r="R883" t="s">
        <v>107</v>
      </c>
      <c r="S883" t="s">
        <v>174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HYPERLINK("https://hotelmonitor-cachepage.eclerx.com/savepage/tk_154338293313217_sr_2058.html","info")</f>
        <v/>
      </c>
      <c r="AA883" t="n">
        <v>196660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95</v>
      </c>
      <c r="AL883" t="s"/>
      <c r="AM883" t="s"/>
      <c r="AN883" t="s"/>
      <c r="AO883" t="s"/>
      <c r="AP883" t="n">
        <v>71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2329950</v>
      </c>
      <c r="AZ883" t="s">
        <v>865</v>
      </c>
      <c r="BA883" t="s"/>
      <c r="BB883" t="n">
        <v>3646534</v>
      </c>
      <c r="BC883" t="n">
        <v>23.3836</v>
      </c>
      <c r="BD883" t="n">
        <v>42.6576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864</v>
      </c>
      <c r="F884" t="n">
        <v>5389377</v>
      </c>
      <c r="G884" t="s">
        <v>74</v>
      </c>
      <c r="H884" t="s">
        <v>75</v>
      </c>
      <c r="I884" t="s"/>
      <c r="J884" t="s">
        <v>76</v>
      </c>
      <c r="K884" t="n">
        <v>72</v>
      </c>
      <c r="L884" t="s">
        <v>77</v>
      </c>
      <c r="M884" t="s"/>
      <c r="N884" t="s">
        <v>867</v>
      </c>
      <c r="O884" t="s">
        <v>79</v>
      </c>
      <c r="P884" t="s">
        <v>864</v>
      </c>
      <c r="Q884" t="s"/>
      <c r="R884" t="s">
        <v>107</v>
      </c>
      <c r="S884" t="s">
        <v>786</v>
      </c>
      <c r="T884" t="s">
        <v>82</v>
      </c>
      <c r="U884" t="s"/>
      <c r="V884" t="s">
        <v>83</v>
      </c>
      <c r="W884" t="s">
        <v>138</v>
      </c>
      <c r="X884" t="s"/>
      <c r="Y884" t="s">
        <v>85</v>
      </c>
      <c r="Z884">
        <f>HYPERLINK("https://hotelmonitor-cachepage.eclerx.com/savepage/tk_154338293313217_sr_2058.html","info")</f>
        <v/>
      </c>
      <c r="AA884" t="n">
        <v>196660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95</v>
      </c>
      <c r="AL884" t="s"/>
      <c r="AM884" t="s"/>
      <c r="AN884" t="s"/>
      <c r="AO884" t="s"/>
      <c r="AP884" t="n">
        <v>71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2329950</v>
      </c>
      <c r="AZ884" t="s">
        <v>865</v>
      </c>
      <c r="BA884" t="s"/>
      <c r="BB884" t="n">
        <v>3646534</v>
      </c>
      <c r="BC884" t="n">
        <v>23.3836</v>
      </c>
      <c r="BD884" t="n">
        <v>42.6576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864</v>
      </c>
      <c r="F885" t="n">
        <v>5389377</v>
      </c>
      <c r="G885" t="s">
        <v>74</v>
      </c>
      <c r="H885" t="s">
        <v>75</v>
      </c>
      <c r="I885" t="s"/>
      <c r="J885" t="s">
        <v>76</v>
      </c>
      <c r="K885" t="n">
        <v>72.67</v>
      </c>
      <c r="L885" t="s">
        <v>77</v>
      </c>
      <c r="M885" t="s"/>
      <c r="N885" t="s">
        <v>160</v>
      </c>
      <c r="O885" t="s">
        <v>79</v>
      </c>
      <c r="P885" t="s">
        <v>864</v>
      </c>
      <c r="Q885" t="s"/>
      <c r="R885" t="s">
        <v>107</v>
      </c>
      <c r="S885" t="s">
        <v>305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HYPERLINK("https://hotelmonitor-cachepage.eclerx.com/savepage/tk_154338293313217_sr_2058.html","info")</f>
        <v/>
      </c>
      <c r="AA885" t="n">
        <v>196660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95</v>
      </c>
      <c r="AL885" t="s"/>
      <c r="AM885" t="s"/>
      <c r="AN885" t="s"/>
      <c r="AO885" t="s"/>
      <c r="AP885" t="n">
        <v>71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2329950</v>
      </c>
      <c r="AZ885" t="s">
        <v>865</v>
      </c>
      <c r="BA885" t="s"/>
      <c r="BB885" t="n">
        <v>3646534</v>
      </c>
      <c r="BC885" t="n">
        <v>23.3836</v>
      </c>
      <c r="BD885" t="n">
        <v>42.6576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864</v>
      </c>
      <c r="F886" t="n">
        <v>5389377</v>
      </c>
      <c r="G886" t="s">
        <v>74</v>
      </c>
      <c r="H886" t="s">
        <v>75</v>
      </c>
      <c r="I886" t="s"/>
      <c r="J886" t="s">
        <v>76</v>
      </c>
      <c r="K886" t="n">
        <v>72.67</v>
      </c>
      <c r="L886" t="s">
        <v>77</v>
      </c>
      <c r="M886" t="s"/>
      <c r="N886" t="s">
        <v>335</v>
      </c>
      <c r="O886" t="s">
        <v>79</v>
      </c>
      <c r="P886" t="s">
        <v>864</v>
      </c>
      <c r="Q886" t="s"/>
      <c r="R886" t="s">
        <v>107</v>
      </c>
      <c r="S886" t="s">
        <v>305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HYPERLINK("https://hotelmonitor-cachepage.eclerx.com/savepage/tk_154338293313217_sr_2058.html","info")</f>
        <v/>
      </c>
      <c r="AA886" t="n">
        <v>196660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95</v>
      </c>
      <c r="AL886" t="s"/>
      <c r="AM886" t="s"/>
      <c r="AN886" t="s"/>
      <c r="AO886" t="s"/>
      <c r="AP886" t="n">
        <v>71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2329950</v>
      </c>
      <c r="AZ886" t="s">
        <v>865</v>
      </c>
      <c r="BA886" t="s"/>
      <c r="BB886" t="n">
        <v>3646534</v>
      </c>
      <c r="BC886" t="n">
        <v>23.3836</v>
      </c>
      <c r="BD886" t="n">
        <v>42.6576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864</v>
      </c>
      <c r="F887" t="n">
        <v>5389377</v>
      </c>
      <c r="G887" t="s">
        <v>74</v>
      </c>
      <c r="H887" t="s">
        <v>75</v>
      </c>
      <c r="I887" t="s"/>
      <c r="J887" t="s">
        <v>76</v>
      </c>
      <c r="K887" t="n">
        <v>72.67</v>
      </c>
      <c r="L887" t="s">
        <v>77</v>
      </c>
      <c r="M887" t="s"/>
      <c r="N887" t="s">
        <v>866</v>
      </c>
      <c r="O887" t="s">
        <v>79</v>
      </c>
      <c r="P887" t="s">
        <v>864</v>
      </c>
      <c r="Q887" t="s"/>
      <c r="R887" t="s">
        <v>107</v>
      </c>
      <c r="S887" t="s">
        <v>305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HYPERLINK("https://hotelmonitor-cachepage.eclerx.com/savepage/tk_154338293313217_sr_2058.html","info")</f>
        <v/>
      </c>
      <c r="AA887" t="n">
        <v>196660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95</v>
      </c>
      <c r="AL887" t="s"/>
      <c r="AM887" t="s"/>
      <c r="AN887" t="s"/>
      <c r="AO887" t="s"/>
      <c r="AP887" t="n">
        <v>71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2329950</v>
      </c>
      <c r="AZ887" t="s">
        <v>865</v>
      </c>
      <c r="BA887" t="s"/>
      <c r="BB887" t="n">
        <v>3646534</v>
      </c>
      <c r="BC887" t="n">
        <v>23.3836</v>
      </c>
      <c r="BD887" t="n">
        <v>42.6576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864</v>
      </c>
      <c r="F888" t="n">
        <v>5389377</v>
      </c>
      <c r="G888" t="s">
        <v>74</v>
      </c>
      <c r="H888" t="s">
        <v>75</v>
      </c>
      <c r="I888" t="s"/>
      <c r="J888" t="s">
        <v>76</v>
      </c>
      <c r="K888" t="n">
        <v>81.33</v>
      </c>
      <c r="L888" t="s">
        <v>77</v>
      </c>
      <c r="M888" t="s"/>
      <c r="N888" t="s">
        <v>141</v>
      </c>
      <c r="O888" t="s">
        <v>79</v>
      </c>
      <c r="P888" t="s">
        <v>864</v>
      </c>
      <c r="Q888" t="s"/>
      <c r="R888" t="s">
        <v>107</v>
      </c>
      <c r="S888" t="s">
        <v>188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HYPERLINK("https://hotelmonitor-cachepage.eclerx.com/savepage/tk_154338293313217_sr_2058.html","info")</f>
        <v/>
      </c>
      <c r="AA888" t="n">
        <v>196660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95</v>
      </c>
      <c r="AL888" t="s"/>
      <c r="AM888" t="s"/>
      <c r="AN888" t="s"/>
      <c r="AO888" t="s"/>
      <c r="AP888" t="n">
        <v>71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2329950</v>
      </c>
      <c r="AZ888" t="s">
        <v>865</v>
      </c>
      <c r="BA888" t="s"/>
      <c r="BB888" t="n">
        <v>3646534</v>
      </c>
      <c r="BC888" t="n">
        <v>23.3836</v>
      </c>
      <c r="BD888" t="n">
        <v>42.6576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864</v>
      </c>
      <c r="F889" t="n">
        <v>5389377</v>
      </c>
      <c r="G889" t="s">
        <v>74</v>
      </c>
      <c r="H889" t="s">
        <v>75</v>
      </c>
      <c r="I889" t="s"/>
      <c r="J889" t="s">
        <v>76</v>
      </c>
      <c r="K889" t="n">
        <v>81.67</v>
      </c>
      <c r="L889" t="s">
        <v>77</v>
      </c>
      <c r="M889" t="s"/>
      <c r="N889" t="s">
        <v>141</v>
      </c>
      <c r="O889" t="s">
        <v>79</v>
      </c>
      <c r="P889" t="s">
        <v>864</v>
      </c>
      <c r="Q889" t="s"/>
      <c r="R889" t="s">
        <v>107</v>
      </c>
      <c r="S889" t="s">
        <v>342</v>
      </c>
      <c r="T889" t="s">
        <v>82</v>
      </c>
      <c r="U889" t="s"/>
      <c r="V889" t="s">
        <v>83</v>
      </c>
      <c r="W889" t="s">
        <v>138</v>
      </c>
      <c r="X889" t="s"/>
      <c r="Y889" t="s">
        <v>85</v>
      </c>
      <c r="Z889">
        <f>HYPERLINK("https://hotelmonitor-cachepage.eclerx.com/savepage/tk_154338293313217_sr_2058.html","info")</f>
        <v/>
      </c>
      <c r="AA889" t="n">
        <v>196660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95</v>
      </c>
      <c r="AL889" t="s"/>
      <c r="AM889" t="s"/>
      <c r="AN889" t="s"/>
      <c r="AO889" t="s"/>
      <c r="AP889" t="n">
        <v>71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2329950</v>
      </c>
      <c r="AZ889" t="s">
        <v>865</v>
      </c>
      <c r="BA889" t="s"/>
      <c r="BB889" t="n">
        <v>3646534</v>
      </c>
      <c r="BC889" t="n">
        <v>23.3836</v>
      </c>
      <c r="BD889" t="n">
        <v>42.6576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864</v>
      </c>
      <c r="F890" t="n">
        <v>5389377</v>
      </c>
      <c r="G890" t="s">
        <v>74</v>
      </c>
      <c r="H890" t="s">
        <v>75</v>
      </c>
      <c r="I890" t="s"/>
      <c r="J890" t="s">
        <v>76</v>
      </c>
      <c r="K890" t="n">
        <v>82.33</v>
      </c>
      <c r="L890" t="s">
        <v>77</v>
      </c>
      <c r="M890" t="s"/>
      <c r="N890" t="s">
        <v>867</v>
      </c>
      <c r="O890" t="s">
        <v>79</v>
      </c>
      <c r="P890" t="s">
        <v>864</v>
      </c>
      <c r="Q890" t="s"/>
      <c r="R890" t="s">
        <v>107</v>
      </c>
      <c r="S890" t="s">
        <v>565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HYPERLINK("https://hotelmonitor-cachepage.eclerx.com/savepage/tk_154338293313217_sr_2058.html","info")</f>
        <v/>
      </c>
      <c r="AA890" t="n">
        <v>196660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95</v>
      </c>
      <c r="AL890" t="s"/>
      <c r="AM890" t="s"/>
      <c r="AN890" t="s"/>
      <c r="AO890" t="s"/>
      <c r="AP890" t="n">
        <v>71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2329950</v>
      </c>
      <c r="AZ890" t="s">
        <v>865</v>
      </c>
      <c r="BA890" t="s"/>
      <c r="BB890" t="n">
        <v>3646534</v>
      </c>
      <c r="BC890" t="n">
        <v>23.3836</v>
      </c>
      <c r="BD890" t="n">
        <v>42.6576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864</v>
      </c>
      <c r="F891" t="n">
        <v>5389377</v>
      </c>
      <c r="G891" t="s">
        <v>74</v>
      </c>
      <c r="H891" t="s">
        <v>75</v>
      </c>
      <c r="I891" t="s"/>
      <c r="J891" t="s">
        <v>76</v>
      </c>
      <c r="K891" t="n">
        <v>92</v>
      </c>
      <c r="L891" t="s">
        <v>77</v>
      </c>
      <c r="M891" t="s"/>
      <c r="N891" t="s">
        <v>141</v>
      </c>
      <c r="O891" t="s">
        <v>79</v>
      </c>
      <c r="P891" t="s">
        <v>864</v>
      </c>
      <c r="Q891" t="s"/>
      <c r="R891" t="s">
        <v>107</v>
      </c>
      <c r="S891" t="s">
        <v>740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HYPERLINK("https://hotelmonitor-cachepage.eclerx.com/savepage/tk_154338293313217_sr_2058.html","info")</f>
        <v/>
      </c>
      <c r="AA891" t="n">
        <v>196660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95</v>
      </c>
      <c r="AL891" t="s"/>
      <c r="AM891" t="s"/>
      <c r="AN891" t="s"/>
      <c r="AO891" t="s"/>
      <c r="AP891" t="n">
        <v>71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2329950</v>
      </c>
      <c r="AZ891" t="s">
        <v>865</v>
      </c>
      <c r="BA891" t="s"/>
      <c r="BB891" t="n">
        <v>3646534</v>
      </c>
      <c r="BC891" t="n">
        <v>23.3836</v>
      </c>
      <c r="BD891" t="n">
        <v>42.6576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868</v>
      </c>
      <c r="F892" t="n">
        <v>2027328</v>
      </c>
      <c r="G892" t="s">
        <v>74</v>
      </c>
      <c r="H892" t="s">
        <v>75</v>
      </c>
      <c r="I892" t="s"/>
      <c r="J892" t="s">
        <v>76</v>
      </c>
      <c r="K892" t="n">
        <v>22.67</v>
      </c>
      <c r="L892" t="s">
        <v>77</v>
      </c>
      <c r="M892" t="s"/>
      <c r="N892" t="s">
        <v>97</v>
      </c>
      <c r="O892" t="s">
        <v>79</v>
      </c>
      <c r="P892" t="s">
        <v>869</v>
      </c>
      <c r="Q892" t="s"/>
      <c r="R892" t="s">
        <v>80</v>
      </c>
      <c r="S892" t="s">
        <v>354</v>
      </c>
      <c r="T892" t="s">
        <v>82</v>
      </c>
      <c r="U892" t="s"/>
      <c r="V892" t="s">
        <v>83</v>
      </c>
      <c r="W892" t="s">
        <v>138</v>
      </c>
      <c r="X892" t="s"/>
      <c r="Y892" t="s">
        <v>85</v>
      </c>
      <c r="Z892">
        <f>HYPERLINK("https://hotelmonitor-cachepage.eclerx.com/savepage/tk_15433827953329632_sr_2058.html","info")</f>
        <v/>
      </c>
      <c r="AA892" t="n">
        <v>49395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95</v>
      </c>
      <c r="AL892" t="s"/>
      <c r="AM892" t="s"/>
      <c r="AN892" t="s"/>
      <c r="AO892" t="s"/>
      <c r="AP892" t="n">
        <v>46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2329660</v>
      </c>
      <c r="AZ892" t="s">
        <v>870</v>
      </c>
      <c r="BA892" t="s"/>
      <c r="BB892" t="n">
        <v>316484</v>
      </c>
      <c r="BC892" t="n">
        <v>23.3222</v>
      </c>
      <c r="BD892" t="n">
        <v>42.6781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868</v>
      </c>
      <c r="F893" t="n">
        <v>2027328</v>
      </c>
      <c r="G893" t="s">
        <v>74</v>
      </c>
      <c r="H893" t="s">
        <v>75</v>
      </c>
      <c r="I893" t="s"/>
      <c r="J893" t="s">
        <v>76</v>
      </c>
      <c r="K893" t="n">
        <v>25</v>
      </c>
      <c r="L893" t="s">
        <v>77</v>
      </c>
      <c r="M893" t="s"/>
      <c r="N893" t="s">
        <v>133</v>
      </c>
      <c r="O893" t="s">
        <v>79</v>
      </c>
      <c r="P893" t="s">
        <v>869</v>
      </c>
      <c r="Q893" t="s"/>
      <c r="R893" t="s">
        <v>80</v>
      </c>
      <c r="S893" t="s">
        <v>355</v>
      </c>
      <c r="T893" t="s">
        <v>82</v>
      </c>
      <c r="U893" t="s"/>
      <c r="V893" t="s">
        <v>83</v>
      </c>
      <c r="W893" t="s">
        <v>138</v>
      </c>
      <c r="X893" t="s"/>
      <c r="Y893" t="s">
        <v>85</v>
      </c>
      <c r="Z893">
        <f>HYPERLINK("https://hotelmonitor-cachepage.eclerx.com/savepage/tk_15433827953329632_sr_2058.html","info")</f>
        <v/>
      </c>
      <c r="AA893" t="n">
        <v>49395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95</v>
      </c>
      <c r="AL893" t="s"/>
      <c r="AM893" t="s"/>
      <c r="AN893" t="s"/>
      <c r="AO893" t="s"/>
      <c r="AP893" t="n">
        <v>46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2329660</v>
      </c>
      <c r="AZ893" t="s">
        <v>870</v>
      </c>
      <c r="BA893" t="s"/>
      <c r="BB893" t="n">
        <v>316484</v>
      </c>
      <c r="BC893" t="n">
        <v>23.3222</v>
      </c>
      <c r="BD893" t="n">
        <v>42.6781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868</v>
      </c>
      <c r="F894" t="n">
        <v>2027328</v>
      </c>
      <c r="G894" t="s">
        <v>74</v>
      </c>
      <c r="H894" t="s">
        <v>75</v>
      </c>
      <c r="I894" t="s"/>
      <c r="J894" t="s">
        <v>76</v>
      </c>
      <c r="K894" t="n">
        <v>27</v>
      </c>
      <c r="L894" t="s">
        <v>77</v>
      </c>
      <c r="M894" t="s"/>
      <c r="N894" t="s">
        <v>726</v>
      </c>
      <c r="O894" t="s">
        <v>79</v>
      </c>
      <c r="P894" t="s">
        <v>869</v>
      </c>
      <c r="Q894" t="s"/>
      <c r="R894" t="s">
        <v>80</v>
      </c>
      <c r="S894" t="s">
        <v>217</v>
      </c>
      <c r="T894" t="s">
        <v>82</v>
      </c>
      <c r="U894" t="s"/>
      <c r="V894" t="s">
        <v>83</v>
      </c>
      <c r="W894" t="s">
        <v>138</v>
      </c>
      <c r="X894" t="s"/>
      <c r="Y894" t="s">
        <v>85</v>
      </c>
      <c r="Z894">
        <f>HYPERLINK("https://hotelmonitor-cachepage.eclerx.com/savepage/tk_15433827953329632_sr_2058.html","info")</f>
        <v/>
      </c>
      <c r="AA894" t="n">
        <v>49395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95</v>
      </c>
      <c r="AL894" t="s"/>
      <c r="AM894" t="s"/>
      <c r="AN894" t="s"/>
      <c r="AO894" t="s"/>
      <c r="AP894" t="n">
        <v>46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2329660</v>
      </c>
      <c r="AZ894" t="s">
        <v>870</v>
      </c>
      <c r="BA894" t="s"/>
      <c r="BB894" t="n">
        <v>316484</v>
      </c>
      <c r="BC894" t="n">
        <v>23.3222</v>
      </c>
      <c r="BD894" t="n">
        <v>42.6781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868</v>
      </c>
      <c r="F895" t="n">
        <v>2027328</v>
      </c>
      <c r="G895" t="s">
        <v>74</v>
      </c>
      <c r="H895" t="s">
        <v>75</v>
      </c>
      <c r="I895" t="s"/>
      <c r="J895" t="s">
        <v>76</v>
      </c>
      <c r="K895" t="n">
        <v>27.33</v>
      </c>
      <c r="L895" t="s">
        <v>77</v>
      </c>
      <c r="M895" t="s"/>
      <c r="N895" t="s">
        <v>871</v>
      </c>
      <c r="O895" t="s">
        <v>79</v>
      </c>
      <c r="P895" t="s">
        <v>869</v>
      </c>
      <c r="Q895" t="s"/>
      <c r="R895" t="s">
        <v>80</v>
      </c>
      <c r="S895" t="s">
        <v>664</v>
      </c>
      <c r="T895" t="s">
        <v>82</v>
      </c>
      <c r="U895" t="s"/>
      <c r="V895" t="s">
        <v>83</v>
      </c>
      <c r="W895" t="s">
        <v>138</v>
      </c>
      <c r="X895" t="s"/>
      <c r="Y895" t="s">
        <v>85</v>
      </c>
      <c r="Z895">
        <f>HYPERLINK("https://hotelmonitor-cachepage.eclerx.com/savepage/tk_15433827953329632_sr_2058.html","info")</f>
        <v/>
      </c>
      <c r="AA895" t="n">
        <v>49395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95</v>
      </c>
      <c r="AL895" t="s"/>
      <c r="AM895" t="s"/>
      <c r="AN895" t="s"/>
      <c r="AO895" t="s"/>
      <c r="AP895" t="n">
        <v>46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2329660</v>
      </c>
      <c r="AZ895" t="s">
        <v>870</v>
      </c>
      <c r="BA895" t="s"/>
      <c r="BB895" t="n">
        <v>316484</v>
      </c>
      <c r="BC895" t="n">
        <v>23.3222</v>
      </c>
      <c r="BD895" t="n">
        <v>42.6781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868</v>
      </c>
      <c r="F896" t="n">
        <v>2027328</v>
      </c>
      <c r="G896" t="s">
        <v>74</v>
      </c>
      <c r="H896" t="s">
        <v>75</v>
      </c>
      <c r="I896" t="s"/>
      <c r="J896" t="s">
        <v>76</v>
      </c>
      <c r="K896" t="n">
        <v>29.33</v>
      </c>
      <c r="L896" t="s">
        <v>77</v>
      </c>
      <c r="M896" t="s"/>
      <c r="N896" t="s">
        <v>97</v>
      </c>
      <c r="O896" t="s">
        <v>79</v>
      </c>
      <c r="P896" t="s">
        <v>869</v>
      </c>
      <c r="Q896" t="s"/>
      <c r="R896" t="s">
        <v>80</v>
      </c>
      <c r="S896" t="s">
        <v>99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HYPERLINK("https://hotelmonitor-cachepage.eclerx.com/savepage/tk_15433827953329632_sr_2058.html","info")</f>
        <v/>
      </c>
      <c r="AA896" t="n">
        <v>49395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95</v>
      </c>
      <c r="AL896" t="s"/>
      <c r="AM896" t="s"/>
      <c r="AN896" t="s"/>
      <c r="AO896" t="s"/>
      <c r="AP896" t="n">
        <v>46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2329660</v>
      </c>
      <c r="AZ896" t="s">
        <v>870</v>
      </c>
      <c r="BA896" t="s"/>
      <c r="BB896" t="n">
        <v>316484</v>
      </c>
      <c r="BC896" t="n">
        <v>23.3222</v>
      </c>
      <c r="BD896" t="n">
        <v>42.6781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868</v>
      </c>
      <c r="F897" t="n">
        <v>2027328</v>
      </c>
      <c r="G897" t="s">
        <v>74</v>
      </c>
      <c r="H897" t="s">
        <v>75</v>
      </c>
      <c r="I897" t="s"/>
      <c r="J897" t="s">
        <v>76</v>
      </c>
      <c r="K897" t="n">
        <v>30.67</v>
      </c>
      <c r="L897" t="s">
        <v>77</v>
      </c>
      <c r="M897" t="s"/>
      <c r="N897" t="s">
        <v>871</v>
      </c>
      <c r="O897" t="s">
        <v>79</v>
      </c>
      <c r="P897" t="s">
        <v>869</v>
      </c>
      <c r="Q897" t="s"/>
      <c r="R897" t="s">
        <v>80</v>
      </c>
      <c r="S897" t="s">
        <v>329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HYPERLINK("https://hotelmonitor-cachepage.eclerx.com/savepage/tk_15433827953329632_sr_2058.html","info")</f>
        <v/>
      </c>
      <c r="AA897" t="n">
        <v>49395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95</v>
      </c>
      <c r="AL897" t="s"/>
      <c r="AM897" t="s"/>
      <c r="AN897" t="s"/>
      <c r="AO897" t="s"/>
      <c r="AP897" t="n">
        <v>46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2329660</v>
      </c>
      <c r="AZ897" t="s">
        <v>870</v>
      </c>
      <c r="BA897" t="s"/>
      <c r="BB897" t="n">
        <v>316484</v>
      </c>
      <c r="BC897" t="n">
        <v>23.3222</v>
      </c>
      <c r="BD897" t="n">
        <v>42.6781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868</v>
      </c>
      <c r="F898" t="n">
        <v>2027328</v>
      </c>
      <c r="G898" t="s">
        <v>74</v>
      </c>
      <c r="H898" t="s">
        <v>75</v>
      </c>
      <c r="I898" t="s"/>
      <c r="J898" t="s">
        <v>76</v>
      </c>
      <c r="K898" t="n">
        <v>31</v>
      </c>
      <c r="L898" t="s">
        <v>77</v>
      </c>
      <c r="M898" t="s"/>
      <c r="N898" t="s">
        <v>540</v>
      </c>
      <c r="O898" t="s">
        <v>79</v>
      </c>
      <c r="P898" t="s">
        <v>869</v>
      </c>
      <c r="Q898" t="s"/>
      <c r="R898" t="s">
        <v>80</v>
      </c>
      <c r="S898" t="s">
        <v>526</v>
      </c>
      <c r="T898" t="s">
        <v>82</v>
      </c>
      <c r="U898" t="s"/>
      <c r="V898" t="s">
        <v>83</v>
      </c>
      <c r="W898" t="s">
        <v>138</v>
      </c>
      <c r="X898" t="s"/>
      <c r="Y898" t="s">
        <v>85</v>
      </c>
      <c r="Z898">
        <f>HYPERLINK("https://hotelmonitor-cachepage.eclerx.com/savepage/tk_15433827953329632_sr_2058.html","info")</f>
        <v/>
      </c>
      <c r="AA898" t="n">
        <v>49395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95</v>
      </c>
      <c r="AL898" t="s"/>
      <c r="AM898" t="s"/>
      <c r="AN898" t="s"/>
      <c r="AO898" t="s"/>
      <c r="AP898" t="n">
        <v>46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2329660</v>
      </c>
      <c r="AZ898" t="s">
        <v>870</v>
      </c>
      <c r="BA898" t="s"/>
      <c r="BB898" t="n">
        <v>316484</v>
      </c>
      <c r="BC898" t="n">
        <v>23.3222</v>
      </c>
      <c r="BD898" t="n">
        <v>42.6781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868</v>
      </c>
      <c r="F899" t="n">
        <v>2027328</v>
      </c>
      <c r="G899" t="s">
        <v>74</v>
      </c>
      <c r="H899" t="s">
        <v>75</v>
      </c>
      <c r="I899" t="s"/>
      <c r="J899" t="s">
        <v>76</v>
      </c>
      <c r="K899" t="n">
        <v>32.33</v>
      </c>
      <c r="L899" t="s">
        <v>77</v>
      </c>
      <c r="M899" t="s"/>
      <c r="N899" t="s">
        <v>872</v>
      </c>
      <c r="O899" t="s">
        <v>79</v>
      </c>
      <c r="P899" t="s">
        <v>869</v>
      </c>
      <c r="Q899" t="s"/>
      <c r="R899" t="s">
        <v>80</v>
      </c>
      <c r="S899" t="s">
        <v>101</v>
      </c>
      <c r="T899" t="s">
        <v>82</v>
      </c>
      <c r="U899" t="s"/>
      <c r="V899" t="s">
        <v>83</v>
      </c>
      <c r="W899" t="s">
        <v>138</v>
      </c>
      <c r="X899" t="s"/>
      <c r="Y899" t="s">
        <v>85</v>
      </c>
      <c r="Z899">
        <f>HYPERLINK("https://hotelmonitor-cachepage.eclerx.com/savepage/tk_15433827953329632_sr_2058.html","info")</f>
        <v/>
      </c>
      <c r="AA899" t="n">
        <v>49395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95</v>
      </c>
      <c r="AL899" t="s"/>
      <c r="AM899" t="s"/>
      <c r="AN899" t="s"/>
      <c r="AO899" t="s"/>
      <c r="AP899" t="n">
        <v>46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2329660</v>
      </c>
      <c r="AZ899" t="s">
        <v>870</v>
      </c>
      <c r="BA899" t="s"/>
      <c r="BB899" t="n">
        <v>316484</v>
      </c>
      <c r="BC899" t="n">
        <v>23.3222</v>
      </c>
      <c r="BD899" t="n">
        <v>42.6781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868</v>
      </c>
      <c r="F900" t="n">
        <v>2027328</v>
      </c>
      <c r="G900" t="s">
        <v>74</v>
      </c>
      <c r="H900" t="s">
        <v>75</v>
      </c>
      <c r="I900" t="s"/>
      <c r="J900" t="s">
        <v>76</v>
      </c>
      <c r="K900" t="n">
        <v>33.33</v>
      </c>
      <c r="L900" t="s">
        <v>77</v>
      </c>
      <c r="M900" t="s"/>
      <c r="N900" t="s">
        <v>726</v>
      </c>
      <c r="O900" t="s">
        <v>79</v>
      </c>
      <c r="P900" t="s">
        <v>869</v>
      </c>
      <c r="Q900" t="s"/>
      <c r="R900" t="s">
        <v>80</v>
      </c>
      <c r="S900" t="s">
        <v>203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HYPERLINK("https://hotelmonitor-cachepage.eclerx.com/savepage/tk_15433827953329632_sr_2058.html","info")</f>
        <v/>
      </c>
      <c r="AA900" t="n">
        <v>49395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95</v>
      </c>
      <c r="AL900" t="s"/>
      <c r="AM900" t="s"/>
      <c r="AN900" t="s"/>
      <c r="AO900" t="s"/>
      <c r="AP900" t="n">
        <v>46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2329660</v>
      </c>
      <c r="AZ900" t="s">
        <v>870</v>
      </c>
      <c r="BA900" t="s"/>
      <c r="BB900" t="n">
        <v>316484</v>
      </c>
      <c r="BC900" t="n">
        <v>23.3222</v>
      </c>
      <c r="BD900" t="n">
        <v>42.6781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868</v>
      </c>
      <c r="F901" t="n">
        <v>2027328</v>
      </c>
      <c r="G901" t="s">
        <v>74</v>
      </c>
      <c r="H901" t="s">
        <v>75</v>
      </c>
      <c r="I901" t="s"/>
      <c r="J901" t="s">
        <v>76</v>
      </c>
      <c r="K901" t="n">
        <v>37.33</v>
      </c>
      <c r="L901" t="s">
        <v>77</v>
      </c>
      <c r="M901" t="s"/>
      <c r="N901" t="s">
        <v>540</v>
      </c>
      <c r="O901" t="s">
        <v>79</v>
      </c>
      <c r="P901" t="s">
        <v>869</v>
      </c>
      <c r="Q901" t="s"/>
      <c r="R901" t="s">
        <v>80</v>
      </c>
      <c r="S901" t="s">
        <v>149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HYPERLINK("https://hotelmonitor-cachepage.eclerx.com/savepage/tk_15433827953329632_sr_2058.html","info")</f>
        <v/>
      </c>
      <c r="AA901" t="n">
        <v>49395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95</v>
      </c>
      <c r="AL901" t="s"/>
      <c r="AM901" t="s"/>
      <c r="AN901" t="s"/>
      <c r="AO901" t="s"/>
      <c r="AP901" t="n">
        <v>46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2329660</v>
      </c>
      <c r="AZ901" t="s">
        <v>870</v>
      </c>
      <c r="BA901" t="s"/>
      <c r="BB901" t="n">
        <v>316484</v>
      </c>
      <c r="BC901" t="n">
        <v>23.3222</v>
      </c>
      <c r="BD901" t="n">
        <v>42.6781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868</v>
      </c>
      <c r="F902" t="n">
        <v>2027328</v>
      </c>
      <c r="G902" t="s">
        <v>74</v>
      </c>
      <c r="H902" t="s">
        <v>75</v>
      </c>
      <c r="I902" t="s"/>
      <c r="J902" t="s">
        <v>76</v>
      </c>
      <c r="K902" t="n">
        <v>38.67</v>
      </c>
      <c r="L902" t="s">
        <v>77</v>
      </c>
      <c r="M902" t="s"/>
      <c r="N902" t="s">
        <v>872</v>
      </c>
      <c r="O902" t="s">
        <v>79</v>
      </c>
      <c r="P902" t="s">
        <v>869</v>
      </c>
      <c r="Q902" t="s"/>
      <c r="R902" t="s">
        <v>80</v>
      </c>
      <c r="S902" t="s">
        <v>581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HYPERLINK("https://hotelmonitor-cachepage.eclerx.com/savepage/tk_15433827953329632_sr_2058.html","info")</f>
        <v/>
      </c>
      <c r="AA902" t="n">
        <v>49395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95</v>
      </c>
      <c r="AL902" t="s"/>
      <c r="AM902" t="s"/>
      <c r="AN902" t="s"/>
      <c r="AO902" t="s"/>
      <c r="AP902" t="n">
        <v>46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2329660</v>
      </c>
      <c r="AZ902" t="s">
        <v>870</v>
      </c>
      <c r="BA902" t="s"/>
      <c r="BB902" t="n">
        <v>316484</v>
      </c>
      <c r="BC902" t="n">
        <v>23.3222</v>
      </c>
      <c r="BD902" t="n">
        <v>42.6781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873</v>
      </c>
      <c r="F903" t="n">
        <v>2027336</v>
      </c>
      <c r="G903" t="s">
        <v>74</v>
      </c>
      <c r="H903" t="s">
        <v>75</v>
      </c>
      <c r="I903" t="s"/>
      <c r="J903" t="s">
        <v>76</v>
      </c>
      <c r="K903" t="n">
        <v>27</v>
      </c>
      <c r="L903" t="s">
        <v>77</v>
      </c>
      <c r="M903" t="s"/>
      <c r="N903" t="s">
        <v>815</v>
      </c>
      <c r="O903" t="s">
        <v>79</v>
      </c>
      <c r="P903" t="s">
        <v>874</v>
      </c>
      <c r="Q903" t="s"/>
      <c r="R903" t="s">
        <v>80</v>
      </c>
      <c r="S903" t="s">
        <v>217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HYPERLINK("https://hotelmonitor-cachepage.eclerx.com/savepage/tk_1543382869873685_sr_2058.html","info")</f>
        <v/>
      </c>
      <c r="AA903" t="n">
        <v>78914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95</v>
      </c>
      <c r="AL903" t="s"/>
      <c r="AM903" t="s"/>
      <c r="AN903" t="s"/>
      <c r="AO903" t="s"/>
      <c r="AP903" t="n">
        <v>59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2329804</v>
      </c>
      <c r="AZ903" t="s">
        <v>875</v>
      </c>
      <c r="BA903" t="s"/>
      <c r="BB903" t="n">
        <v>316487</v>
      </c>
      <c r="BC903" t="n">
        <v>23.3171</v>
      </c>
      <c r="BD903" t="n">
        <v>42.6636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873</v>
      </c>
      <c r="F904" t="n">
        <v>2027336</v>
      </c>
      <c r="G904" t="s">
        <v>74</v>
      </c>
      <c r="H904" t="s">
        <v>75</v>
      </c>
      <c r="I904" t="s"/>
      <c r="J904" t="s">
        <v>76</v>
      </c>
      <c r="K904" t="n">
        <v>27</v>
      </c>
      <c r="L904" t="s">
        <v>77</v>
      </c>
      <c r="M904" t="s"/>
      <c r="N904" t="s">
        <v>106</v>
      </c>
      <c r="O904" t="s">
        <v>79</v>
      </c>
      <c r="P904" t="s">
        <v>874</v>
      </c>
      <c r="Q904" t="s"/>
      <c r="R904" t="s">
        <v>80</v>
      </c>
      <c r="S904" t="s">
        <v>217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HYPERLINK("https://hotelmonitor-cachepage.eclerx.com/savepage/tk_1543382869873685_sr_2058.html","info")</f>
        <v/>
      </c>
      <c r="AA904" t="n">
        <v>78914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95</v>
      </c>
      <c r="AL904" t="s"/>
      <c r="AM904" t="s"/>
      <c r="AN904" t="s"/>
      <c r="AO904" t="s"/>
      <c r="AP904" t="n">
        <v>59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2329804</v>
      </c>
      <c r="AZ904" t="s">
        <v>875</v>
      </c>
      <c r="BA904" t="s"/>
      <c r="BB904" t="n">
        <v>316487</v>
      </c>
      <c r="BC904" t="n">
        <v>23.3171</v>
      </c>
      <c r="BD904" t="n">
        <v>42.6636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873</v>
      </c>
      <c r="F905" t="n">
        <v>2027336</v>
      </c>
      <c r="G905" t="s">
        <v>74</v>
      </c>
      <c r="H905" t="s">
        <v>75</v>
      </c>
      <c r="I905" t="s"/>
      <c r="J905" t="s">
        <v>76</v>
      </c>
      <c r="K905" t="n">
        <v>27</v>
      </c>
      <c r="L905" t="s">
        <v>77</v>
      </c>
      <c r="M905" t="s"/>
      <c r="N905" t="s">
        <v>97</v>
      </c>
      <c r="O905" t="s">
        <v>79</v>
      </c>
      <c r="P905" t="s">
        <v>874</v>
      </c>
      <c r="Q905" t="s"/>
      <c r="R905" t="s">
        <v>80</v>
      </c>
      <c r="S905" t="s">
        <v>217</v>
      </c>
      <c r="T905" t="s">
        <v>82</v>
      </c>
      <c r="U905" t="s"/>
      <c r="V905" t="s">
        <v>83</v>
      </c>
      <c r="W905" t="s">
        <v>138</v>
      </c>
      <c r="X905" t="s"/>
      <c r="Y905" t="s">
        <v>85</v>
      </c>
      <c r="Z905">
        <f>HYPERLINK("https://hotelmonitor-cachepage.eclerx.com/savepage/tk_1543382869873685_sr_2058.html","info")</f>
        <v/>
      </c>
      <c r="AA905" t="n">
        <v>78914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95</v>
      </c>
      <c r="AL905" t="s"/>
      <c r="AM905" t="s"/>
      <c r="AN905" t="s"/>
      <c r="AO905" t="s"/>
      <c r="AP905" t="n">
        <v>59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2329804</v>
      </c>
      <c r="AZ905" t="s">
        <v>875</v>
      </c>
      <c r="BA905" t="s"/>
      <c r="BB905" t="n">
        <v>316487</v>
      </c>
      <c r="BC905" t="n">
        <v>23.3171</v>
      </c>
      <c r="BD905" t="n">
        <v>42.6636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873</v>
      </c>
      <c r="F906" t="n">
        <v>2027336</v>
      </c>
      <c r="G906" t="s">
        <v>74</v>
      </c>
      <c r="H906" t="s">
        <v>75</v>
      </c>
      <c r="I906" t="s"/>
      <c r="J906" t="s">
        <v>76</v>
      </c>
      <c r="K906" t="n">
        <v>27.33</v>
      </c>
      <c r="L906" t="s">
        <v>77</v>
      </c>
      <c r="M906" t="s"/>
      <c r="N906" t="s">
        <v>487</v>
      </c>
      <c r="O906" t="s">
        <v>79</v>
      </c>
      <c r="P906" t="s">
        <v>874</v>
      </c>
      <c r="Q906" t="s"/>
      <c r="R906" t="s">
        <v>80</v>
      </c>
      <c r="S906" t="s">
        <v>664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HYPERLINK("https://hotelmonitor-cachepage.eclerx.com/savepage/tk_1543382869873685_sr_2058.html","info")</f>
        <v/>
      </c>
      <c r="AA906" t="n">
        <v>78914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95</v>
      </c>
      <c r="AL906" t="s"/>
      <c r="AM906" t="s"/>
      <c r="AN906" t="s"/>
      <c r="AO906" t="s"/>
      <c r="AP906" t="n">
        <v>59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2329804</v>
      </c>
      <c r="AZ906" t="s">
        <v>875</v>
      </c>
      <c r="BA906" t="s"/>
      <c r="BB906" t="n">
        <v>316487</v>
      </c>
      <c r="BC906" t="n">
        <v>23.3171</v>
      </c>
      <c r="BD906" t="n">
        <v>42.6636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873</v>
      </c>
      <c r="F907" t="n">
        <v>2027336</v>
      </c>
      <c r="G907" t="s">
        <v>74</v>
      </c>
      <c r="H907" t="s">
        <v>75</v>
      </c>
      <c r="I907" t="s"/>
      <c r="J907" t="s">
        <v>76</v>
      </c>
      <c r="K907" t="n">
        <v>28.33</v>
      </c>
      <c r="L907" t="s">
        <v>77</v>
      </c>
      <c r="M907" t="s"/>
      <c r="N907" t="s">
        <v>262</v>
      </c>
      <c r="O907" t="s">
        <v>79</v>
      </c>
      <c r="P907" t="s">
        <v>874</v>
      </c>
      <c r="Q907" t="s"/>
      <c r="R907" t="s">
        <v>80</v>
      </c>
      <c r="S907" t="s">
        <v>418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HYPERLINK("https://hotelmonitor-cachepage.eclerx.com/savepage/tk_1543382869873685_sr_2058.html","info")</f>
        <v/>
      </c>
      <c r="AA907" t="n">
        <v>78914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95</v>
      </c>
      <c r="AL907" t="s"/>
      <c r="AM907" t="s"/>
      <c r="AN907" t="s"/>
      <c r="AO907" t="s"/>
      <c r="AP907" t="n">
        <v>59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2329804</v>
      </c>
      <c r="AZ907" t="s">
        <v>875</v>
      </c>
      <c r="BA907" t="s"/>
      <c r="BB907" t="n">
        <v>316487</v>
      </c>
      <c r="BC907" t="n">
        <v>23.3171</v>
      </c>
      <c r="BD907" t="n">
        <v>42.6636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873</v>
      </c>
      <c r="F908" t="n">
        <v>2027336</v>
      </c>
      <c r="G908" t="s">
        <v>74</v>
      </c>
      <c r="H908" t="s">
        <v>75</v>
      </c>
      <c r="I908" t="s"/>
      <c r="J908" t="s">
        <v>76</v>
      </c>
      <c r="K908" t="n">
        <v>30.33</v>
      </c>
      <c r="L908" t="s">
        <v>77</v>
      </c>
      <c r="M908" t="s"/>
      <c r="N908" t="s">
        <v>815</v>
      </c>
      <c r="O908" t="s">
        <v>79</v>
      </c>
      <c r="P908" t="s">
        <v>874</v>
      </c>
      <c r="Q908" t="s"/>
      <c r="R908" t="s">
        <v>80</v>
      </c>
      <c r="S908" t="s">
        <v>356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HYPERLINK("https://hotelmonitor-cachepage.eclerx.com/savepage/tk_1543382869873685_sr_2058.html","info")</f>
        <v/>
      </c>
      <c r="AA908" t="n">
        <v>78914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95</v>
      </c>
      <c r="AL908" t="s"/>
      <c r="AM908" t="s"/>
      <c r="AN908" t="s"/>
      <c r="AO908" t="s"/>
      <c r="AP908" t="n">
        <v>59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2329804</v>
      </c>
      <c r="AZ908" t="s">
        <v>875</v>
      </c>
      <c r="BA908" t="s"/>
      <c r="BB908" t="n">
        <v>316487</v>
      </c>
      <c r="BC908" t="n">
        <v>23.3171</v>
      </c>
      <c r="BD908" t="n">
        <v>42.6636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873</v>
      </c>
      <c r="F909" t="n">
        <v>2027336</v>
      </c>
      <c r="G909" t="s">
        <v>74</v>
      </c>
      <c r="H909" t="s">
        <v>75</v>
      </c>
      <c r="I909" t="s"/>
      <c r="J909" t="s">
        <v>76</v>
      </c>
      <c r="K909" t="n">
        <v>30.33</v>
      </c>
      <c r="L909" t="s">
        <v>77</v>
      </c>
      <c r="M909" t="s"/>
      <c r="N909" t="s">
        <v>876</v>
      </c>
      <c r="O909" t="s">
        <v>79</v>
      </c>
      <c r="P909" t="s">
        <v>874</v>
      </c>
      <c r="Q909" t="s"/>
      <c r="R909" t="s">
        <v>80</v>
      </c>
      <c r="S909" t="s">
        <v>356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HYPERLINK("https://hotelmonitor-cachepage.eclerx.com/savepage/tk_1543382869873685_sr_2058.html","info")</f>
        <v/>
      </c>
      <c r="AA909" t="n">
        <v>78914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95</v>
      </c>
      <c r="AL909" t="s"/>
      <c r="AM909" t="s"/>
      <c r="AN909" t="s"/>
      <c r="AO909" t="s"/>
      <c r="AP909" t="n">
        <v>59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2329804</v>
      </c>
      <c r="AZ909" t="s">
        <v>875</v>
      </c>
      <c r="BA909" t="s"/>
      <c r="BB909" t="n">
        <v>316487</v>
      </c>
      <c r="BC909" t="n">
        <v>23.3171</v>
      </c>
      <c r="BD909" t="n">
        <v>42.6636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873</v>
      </c>
      <c r="F910" t="n">
        <v>2027336</v>
      </c>
      <c r="G910" t="s">
        <v>74</v>
      </c>
      <c r="H910" t="s">
        <v>75</v>
      </c>
      <c r="I910" t="s"/>
      <c r="J910" t="s">
        <v>76</v>
      </c>
      <c r="K910" t="n">
        <v>30.33</v>
      </c>
      <c r="L910" t="s">
        <v>77</v>
      </c>
      <c r="M910" t="s"/>
      <c r="N910" t="s">
        <v>106</v>
      </c>
      <c r="O910" t="s">
        <v>79</v>
      </c>
      <c r="P910" t="s">
        <v>874</v>
      </c>
      <c r="Q910" t="s"/>
      <c r="R910" t="s">
        <v>80</v>
      </c>
      <c r="S910" t="s">
        <v>356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HYPERLINK("https://hotelmonitor-cachepage.eclerx.com/savepage/tk_1543382869873685_sr_2058.html","info")</f>
        <v/>
      </c>
      <c r="AA910" t="n">
        <v>78914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95</v>
      </c>
      <c r="AL910" t="s"/>
      <c r="AM910" t="s"/>
      <c r="AN910" t="s"/>
      <c r="AO910" t="s"/>
      <c r="AP910" t="n">
        <v>59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2329804</v>
      </c>
      <c r="AZ910" t="s">
        <v>875</v>
      </c>
      <c r="BA910" t="s"/>
      <c r="BB910" t="n">
        <v>316487</v>
      </c>
      <c r="BC910" t="n">
        <v>23.3171</v>
      </c>
      <c r="BD910" t="n">
        <v>42.6636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873</v>
      </c>
      <c r="F911" t="n">
        <v>2027336</v>
      </c>
      <c r="G911" t="s">
        <v>74</v>
      </c>
      <c r="H911" t="s">
        <v>75</v>
      </c>
      <c r="I911" t="s"/>
      <c r="J911" t="s">
        <v>76</v>
      </c>
      <c r="K911" t="n">
        <v>30.33</v>
      </c>
      <c r="L911" t="s">
        <v>77</v>
      </c>
      <c r="M911" t="s"/>
      <c r="N911" t="s">
        <v>877</v>
      </c>
      <c r="O911" t="s">
        <v>79</v>
      </c>
      <c r="P911" t="s">
        <v>874</v>
      </c>
      <c r="Q911" t="s"/>
      <c r="R911" t="s">
        <v>80</v>
      </c>
      <c r="S911" t="s">
        <v>356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HYPERLINK("https://hotelmonitor-cachepage.eclerx.com/savepage/tk_1543382869873685_sr_2058.html","info")</f>
        <v/>
      </c>
      <c r="AA911" t="n">
        <v>78914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95</v>
      </c>
      <c r="AL911" t="s"/>
      <c r="AM911" t="s"/>
      <c r="AN911" t="s"/>
      <c r="AO911" t="s"/>
      <c r="AP911" t="n">
        <v>59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2329804</v>
      </c>
      <c r="AZ911" t="s">
        <v>875</v>
      </c>
      <c r="BA911" t="s"/>
      <c r="BB911" t="n">
        <v>316487</v>
      </c>
      <c r="BC911" t="n">
        <v>23.3171</v>
      </c>
      <c r="BD911" t="n">
        <v>42.6636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873</v>
      </c>
      <c r="F912" t="n">
        <v>2027336</v>
      </c>
      <c r="G912" t="s">
        <v>74</v>
      </c>
      <c r="H912" t="s">
        <v>75</v>
      </c>
      <c r="I912" t="s"/>
      <c r="J912" t="s">
        <v>76</v>
      </c>
      <c r="K912" t="n">
        <v>31</v>
      </c>
      <c r="L912" t="s">
        <v>77</v>
      </c>
      <c r="M912" t="s"/>
      <c r="N912" t="s">
        <v>385</v>
      </c>
      <c r="O912" t="s">
        <v>79</v>
      </c>
      <c r="P912" t="s">
        <v>874</v>
      </c>
      <c r="Q912" t="s"/>
      <c r="R912" t="s">
        <v>80</v>
      </c>
      <c r="S912" t="s">
        <v>526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HYPERLINK("https://hotelmonitor-cachepage.eclerx.com/savepage/tk_1543382869873685_sr_2058.html","info")</f>
        <v/>
      </c>
      <c r="AA912" t="n">
        <v>78914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95</v>
      </c>
      <c r="AL912" t="s"/>
      <c r="AM912" t="s"/>
      <c r="AN912" t="s"/>
      <c r="AO912" t="s"/>
      <c r="AP912" t="n">
        <v>59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2329804</v>
      </c>
      <c r="AZ912" t="s">
        <v>875</v>
      </c>
      <c r="BA912" t="s"/>
      <c r="BB912" t="n">
        <v>316487</v>
      </c>
      <c r="BC912" t="n">
        <v>23.3171</v>
      </c>
      <c r="BD912" t="n">
        <v>42.6636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873</v>
      </c>
      <c r="F913" t="n">
        <v>2027336</v>
      </c>
      <c r="G913" t="s">
        <v>74</v>
      </c>
      <c r="H913" t="s">
        <v>75</v>
      </c>
      <c r="I913" t="s"/>
      <c r="J913" t="s">
        <v>76</v>
      </c>
      <c r="K913" t="n">
        <v>31</v>
      </c>
      <c r="L913" t="s">
        <v>77</v>
      </c>
      <c r="M913" t="s"/>
      <c r="N913" t="s">
        <v>97</v>
      </c>
      <c r="O913" t="s">
        <v>79</v>
      </c>
      <c r="P913" t="s">
        <v>874</v>
      </c>
      <c r="Q913" t="s"/>
      <c r="R913" t="s">
        <v>80</v>
      </c>
      <c r="S913" t="s">
        <v>526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HYPERLINK("https://hotelmonitor-cachepage.eclerx.com/savepage/tk_1543382869873685_sr_2058.html","info")</f>
        <v/>
      </c>
      <c r="AA913" t="n">
        <v>78914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95</v>
      </c>
      <c r="AL913" t="s"/>
      <c r="AM913" t="s"/>
      <c r="AN913" t="s"/>
      <c r="AO913" t="s"/>
      <c r="AP913" t="n">
        <v>59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2329804</v>
      </c>
      <c r="AZ913" t="s">
        <v>875</v>
      </c>
      <c r="BA913" t="s"/>
      <c r="BB913" t="n">
        <v>316487</v>
      </c>
      <c r="BC913" t="n">
        <v>23.3171</v>
      </c>
      <c r="BD913" t="n">
        <v>42.6636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873</v>
      </c>
      <c r="F914" t="n">
        <v>2027336</v>
      </c>
      <c r="G914" t="s">
        <v>74</v>
      </c>
      <c r="H914" t="s">
        <v>75</v>
      </c>
      <c r="I914" t="s"/>
      <c r="J914" t="s">
        <v>76</v>
      </c>
      <c r="K914" t="n">
        <v>32</v>
      </c>
      <c r="L914" t="s">
        <v>77</v>
      </c>
      <c r="M914" t="s"/>
      <c r="N914" t="s">
        <v>102</v>
      </c>
      <c r="O914" t="s">
        <v>79</v>
      </c>
      <c r="P914" t="s">
        <v>874</v>
      </c>
      <c r="Q914" t="s"/>
      <c r="R914" t="s">
        <v>80</v>
      </c>
      <c r="S914" t="s">
        <v>491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HYPERLINK("https://hotelmonitor-cachepage.eclerx.com/savepage/tk_1543382869873685_sr_2058.html","info")</f>
        <v/>
      </c>
      <c r="AA914" t="n">
        <v>78914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95</v>
      </c>
      <c r="AL914" t="s"/>
      <c r="AM914" t="s"/>
      <c r="AN914" t="s"/>
      <c r="AO914" t="s"/>
      <c r="AP914" t="n">
        <v>59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2329804</v>
      </c>
      <c r="AZ914" t="s">
        <v>875</v>
      </c>
      <c r="BA914" t="s"/>
      <c r="BB914" t="n">
        <v>316487</v>
      </c>
      <c r="BC914" t="n">
        <v>23.3171</v>
      </c>
      <c r="BD914" t="n">
        <v>42.6636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873</v>
      </c>
      <c r="F915" t="n">
        <v>2027336</v>
      </c>
      <c r="G915" t="s">
        <v>74</v>
      </c>
      <c r="H915" t="s">
        <v>75</v>
      </c>
      <c r="I915" t="s"/>
      <c r="J915" t="s">
        <v>76</v>
      </c>
      <c r="K915" t="n">
        <v>32.33</v>
      </c>
      <c r="L915" t="s">
        <v>77</v>
      </c>
      <c r="M915" t="s"/>
      <c r="N915" t="s">
        <v>348</v>
      </c>
      <c r="O915" t="s">
        <v>79</v>
      </c>
      <c r="P915" t="s">
        <v>874</v>
      </c>
      <c r="Q915" t="s"/>
      <c r="R915" t="s">
        <v>80</v>
      </c>
      <c r="S915" t="s">
        <v>101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HYPERLINK("https://hotelmonitor-cachepage.eclerx.com/savepage/tk_1543382869873685_sr_2058.html","info")</f>
        <v/>
      </c>
      <c r="AA915" t="n">
        <v>78914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95</v>
      </c>
      <c r="AL915" t="s"/>
      <c r="AM915" t="s"/>
      <c r="AN915" t="s"/>
      <c r="AO915" t="s"/>
      <c r="AP915" t="n">
        <v>59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2329804</v>
      </c>
      <c r="AZ915" t="s">
        <v>875</v>
      </c>
      <c r="BA915" t="s"/>
      <c r="BB915" t="n">
        <v>316487</v>
      </c>
      <c r="BC915" t="n">
        <v>23.3171</v>
      </c>
      <c r="BD915" t="n">
        <v>42.6636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873</v>
      </c>
      <c r="F916" t="n">
        <v>2027336</v>
      </c>
      <c r="G916" t="s">
        <v>74</v>
      </c>
      <c r="H916" t="s">
        <v>75</v>
      </c>
      <c r="I916" t="s"/>
      <c r="J916" t="s">
        <v>76</v>
      </c>
      <c r="K916" t="n">
        <v>33.67</v>
      </c>
      <c r="L916" t="s">
        <v>77</v>
      </c>
      <c r="M916" t="s"/>
      <c r="N916" t="s">
        <v>876</v>
      </c>
      <c r="O916" t="s">
        <v>79</v>
      </c>
      <c r="P916" t="s">
        <v>874</v>
      </c>
      <c r="Q916" t="s"/>
      <c r="R916" t="s">
        <v>80</v>
      </c>
      <c r="S916" t="s">
        <v>403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HYPERLINK("https://hotelmonitor-cachepage.eclerx.com/savepage/tk_1543382869873685_sr_2058.html","info")</f>
        <v/>
      </c>
      <c r="AA916" t="n">
        <v>78914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95</v>
      </c>
      <c r="AL916" t="s"/>
      <c r="AM916" t="s"/>
      <c r="AN916" t="s"/>
      <c r="AO916" t="s"/>
      <c r="AP916" t="n">
        <v>59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2329804</v>
      </c>
      <c r="AZ916" t="s">
        <v>875</v>
      </c>
      <c r="BA916" t="s"/>
      <c r="BB916" t="n">
        <v>316487</v>
      </c>
      <c r="BC916" t="n">
        <v>23.3171</v>
      </c>
      <c r="BD916" t="n">
        <v>42.6636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873</v>
      </c>
      <c r="F917" t="n">
        <v>2027336</v>
      </c>
      <c r="G917" t="s">
        <v>74</v>
      </c>
      <c r="H917" t="s">
        <v>75</v>
      </c>
      <c r="I917" t="s"/>
      <c r="J917" t="s">
        <v>76</v>
      </c>
      <c r="K917" t="n">
        <v>34.33</v>
      </c>
      <c r="L917" t="s">
        <v>77</v>
      </c>
      <c r="M917" t="s"/>
      <c r="N917" t="s">
        <v>519</v>
      </c>
      <c r="O917" t="s">
        <v>79</v>
      </c>
      <c r="P917" t="s">
        <v>874</v>
      </c>
      <c r="Q917" t="s"/>
      <c r="R917" t="s">
        <v>80</v>
      </c>
      <c r="S917" t="s">
        <v>220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HYPERLINK("https://hotelmonitor-cachepage.eclerx.com/savepage/tk_1543382869873685_sr_2058.html","info")</f>
        <v/>
      </c>
      <c r="AA917" t="n">
        <v>78914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95</v>
      </c>
      <c r="AL917" t="s"/>
      <c r="AM917" t="s"/>
      <c r="AN917" t="s"/>
      <c r="AO917" t="s"/>
      <c r="AP917" t="n">
        <v>59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2329804</v>
      </c>
      <c r="AZ917" t="s">
        <v>875</v>
      </c>
      <c r="BA917" t="s"/>
      <c r="BB917" t="n">
        <v>316487</v>
      </c>
      <c r="BC917" t="n">
        <v>23.3171</v>
      </c>
      <c r="BD917" t="n">
        <v>42.6636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873</v>
      </c>
      <c r="F918" t="n">
        <v>2027336</v>
      </c>
      <c r="G918" t="s">
        <v>74</v>
      </c>
      <c r="H918" t="s">
        <v>75</v>
      </c>
      <c r="I918" t="s"/>
      <c r="J918" t="s">
        <v>76</v>
      </c>
      <c r="K918" t="n">
        <v>35.33</v>
      </c>
      <c r="L918" t="s">
        <v>77</v>
      </c>
      <c r="M918" t="s"/>
      <c r="N918" t="s">
        <v>262</v>
      </c>
      <c r="O918" t="s">
        <v>79</v>
      </c>
      <c r="P918" t="s">
        <v>874</v>
      </c>
      <c r="Q918" t="s"/>
      <c r="R918" t="s">
        <v>80</v>
      </c>
      <c r="S918" t="s">
        <v>111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HYPERLINK("https://hotelmonitor-cachepage.eclerx.com/savepage/tk_1543382869873685_sr_2058.html","info")</f>
        <v/>
      </c>
      <c r="AA918" t="n">
        <v>78914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95</v>
      </c>
      <c r="AL918" t="s"/>
      <c r="AM918" t="s"/>
      <c r="AN918" t="s"/>
      <c r="AO918" t="s"/>
      <c r="AP918" t="n">
        <v>59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2329804</v>
      </c>
      <c r="AZ918" t="s">
        <v>875</v>
      </c>
      <c r="BA918" t="s"/>
      <c r="BB918" t="n">
        <v>316487</v>
      </c>
      <c r="BC918" t="n">
        <v>23.3171</v>
      </c>
      <c r="BD918" t="n">
        <v>42.6636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873</v>
      </c>
      <c r="F919" t="n">
        <v>2027336</v>
      </c>
      <c r="G919" t="s">
        <v>74</v>
      </c>
      <c r="H919" t="s">
        <v>75</v>
      </c>
      <c r="I919" t="s"/>
      <c r="J919" t="s">
        <v>76</v>
      </c>
      <c r="K919" t="n">
        <v>36</v>
      </c>
      <c r="L919" t="s">
        <v>77</v>
      </c>
      <c r="M919" t="s"/>
      <c r="N919" t="s">
        <v>348</v>
      </c>
      <c r="O919" t="s">
        <v>79</v>
      </c>
      <c r="P919" t="s">
        <v>874</v>
      </c>
      <c r="Q919" t="s"/>
      <c r="R919" t="s">
        <v>80</v>
      </c>
      <c r="S919" t="s">
        <v>330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HYPERLINK("https://hotelmonitor-cachepage.eclerx.com/savepage/tk_1543382869873685_sr_2058.html","info")</f>
        <v/>
      </c>
      <c r="AA919" t="n">
        <v>78914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95</v>
      </c>
      <c r="AL919" t="s"/>
      <c r="AM919" t="s"/>
      <c r="AN919" t="s"/>
      <c r="AO919" t="s"/>
      <c r="AP919" t="n">
        <v>59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2329804</v>
      </c>
      <c r="AZ919" t="s">
        <v>875</v>
      </c>
      <c r="BA919" t="s"/>
      <c r="BB919" t="n">
        <v>316487</v>
      </c>
      <c r="BC919" t="n">
        <v>23.3171</v>
      </c>
      <c r="BD919" t="n">
        <v>42.6636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878</v>
      </c>
      <c r="F920" t="n">
        <v>2027349</v>
      </c>
      <c r="G920" t="s">
        <v>74</v>
      </c>
      <c r="H920" t="s">
        <v>75</v>
      </c>
      <c r="I920" t="s"/>
      <c r="J920" t="s">
        <v>76</v>
      </c>
      <c r="K920" t="n">
        <v>31.33</v>
      </c>
      <c r="L920" t="s">
        <v>77</v>
      </c>
      <c r="M920" t="s"/>
      <c r="N920" t="s">
        <v>97</v>
      </c>
      <c r="O920" t="s">
        <v>79</v>
      </c>
      <c r="P920" t="s">
        <v>878</v>
      </c>
      <c r="Q920" t="s"/>
      <c r="R920" t="s">
        <v>107</v>
      </c>
      <c r="S920" t="s">
        <v>110</v>
      </c>
      <c r="T920" t="s">
        <v>82</v>
      </c>
      <c r="U920" t="s"/>
      <c r="V920" t="s">
        <v>83</v>
      </c>
      <c r="W920" t="s">
        <v>138</v>
      </c>
      <c r="X920" t="s"/>
      <c r="Y920" t="s">
        <v>85</v>
      </c>
      <c r="Z920">
        <f>HYPERLINK("https://hotelmonitor-cachepage.eclerx.com/savepage/tk_15433829051416337_sr_2058.html","info")</f>
        <v/>
      </c>
      <c r="AA920" t="n">
        <v>142532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95</v>
      </c>
      <c r="AL920" t="s"/>
      <c r="AM920" t="s"/>
      <c r="AN920" t="s"/>
      <c r="AO920" t="s"/>
      <c r="AP920" t="n">
        <v>65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2329991</v>
      </c>
      <c r="AZ920" t="s">
        <v>879</v>
      </c>
      <c r="BA920" t="s"/>
      <c r="BB920" t="n">
        <v>316481</v>
      </c>
      <c r="BC920" t="n">
        <v>23.3413</v>
      </c>
      <c r="BD920" t="n">
        <v>42.6772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878</v>
      </c>
      <c r="F921" t="n">
        <v>2027349</v>
      </c>
      <c r="G921" t="s">
        <v>74</v>
      </c>
      <c r="H921" t="s">
        <v>75</v>
      </c>
      <c r="I921" t="s"/>
      <c r="J921" t="s">
        <v>76</v>
      </c>
      <c r="K921" t="n">
        <v>33.67</v>
      </c>
      <c r="L921" t="s">
        <v>77</v>
      </c>
      <c r="M921" t="s"/>
      <c r="N921" t="s">
        <v>487</v>
      </c>
      <c r="O921" t="s">
        <v>79</v>
      </c>
      <c r="P921" t="s">
        <v>878</v>
      </c>
      <c r="Q921" t="s"/>
      <c r="R921" t="s">
        <v>107</v>
      </c>
      <c r="S921" t="s">
        <v>403</v>
      </c>
      <c r="T921" t="s">
        <v>82</v>
      </c>
      <c r="U921" t="s"/>
      <c r="V921" t="s">
        <v>83</v>
      </c>
      <c r="W921" t="s">
        <v>138</v>
      </c>
      <c r="X921" t="s"/>
      <c r="Y921" t="s">
        <v>85</v>
      </c>
      <c r="Z921">
        <f>HYPERLINK("https://hotelmonitor-cachepage.eclerx.com/savepage/tk_15433829051416337_sr_2058.html","info")</f>
        <v/>
      </c>
      <c r="AA921" t="n">
        <v>142532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95</v>
      </c>
      <c r="AL921" t="s"/>
      <c r="AM921" t="s"/>
      <c r="AN921" t="s"/>
      <c r="AO921" t="s"/>
      <c r="AP921" t="n">
        <v>65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2329991</v>
      </c>
      <c r="AZ921" t="s">
        <v>879</v>
      </c>
      <c r="BA921" t="s"/>
      <c r="BB921" t="n">
        <v>316481</v>
      </c>
      <c r="BC921" t="n">
        <v>23.3413</v>
      </c>
      <c r="BD921" t="n">
        <v>42.6772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878</v>
      </c>
      <c r="F922" t="n">
        <v>2027349</v>
      </c>
      <c r="G922" t="s">
        <v>74</v>
      </c>
      <c r="H922" t="s">
        <v>75</v>
      </c>
      <c r="I922" t="s"/>
      <c r="J922" t="s">
        <v>76</v>
      </c>
      <c r="K922" t="n">
        <v>34.67</v>
      </c>
      <c r="L922" t="s">
        <v>77</v>
      </c>
      <c r="M922" t="s"/>
      <c r="N922" t="s">
        <v>97</v>
      </c>
      <c r="O922" t="s">
        <v>79</v>
      </c>
      <c r="P922" t="s">
        <v>878</v>
      </c>
      <c r="Q922" t="s"/>
      <c r="R922" t="s">
        <v>107</v>
      </c>
      <c r="S922" t="s">
        <v>103</v>
      </c>
      <c r="T922" t="s">
        <v>82</v>
      </c>
      <c r="U922" t="s"/>
      <c r="V922" t="s">
        <v>83</v>
      </c>
      <c r="W922" t="s">
        <v>138</v>
      </c>
      <c r="X922" t="s"/>
      <c r="Y922" t="s">
        <v>85</v>
      </c>
      <c r="Z922">
        <f>HYPERLINK("https://hotelmonitor-cachepage.eclerx.com/savepage/tk_15433829051416337_sr_2058.html","info")</f>
        <v/>
      </c>
      <c r="AA922" t="n">
        <v>142532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95</v>
      </c>
      <c r="AL922" t="s"/>
      <c r="AM922" t="s"/>
      <c r="AN922" t="s"/>
      <c r="AO922" t="s"/>
      <c r="AP922" t="n">
        <v>65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2329991</v>
      </c>
      <c r="AZ922" t="s">
        <v>879</v>
      </c>
      <c r="BA922" t="s"/>
      <c r="BB922" t="n">
        <v>316481</v>
      </c>
      <c r="BC922" t="n">
        <v>23.3413</v>
      </c>
      <c r="BD922" t="n">
        <v>42.6772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878</v>
      </c>
      <c r="F923" t="n">
        <v>2027349</v>
      </c>
      <c r="G923" t="s">
        <v>74</v>
      </c>
      <c r="H923" t="s">
        <v>75</v>
      </c>
      <c r="I923" t="s"/>
      <c r="J923" t="s">
        <v>76</v>
      </c>
      <c r="K923" t="n">
        <v>36.67</v>
      </c>
      <c r="L923" t="s">
        <v>77</v>
      </c>
      <c r="M923" t="s"/>
      <c r="N923" t="s">
        <v>880</v>
      </c>
      <c r="O923" t="s">
        <v>79</v>
      </c>
      <c r="P923" t="s">
        <v>878</v>
      </c>
      <c r="Q923" t="s"/>
      <c r="R923" t="s">
        <v>107</v>
      </c>
      <c r="S923" t="s">
        <v>146</v>
      </c>
      <c r="T923" t="s">
        <v>82</v>
      </c>
      <c r="U923" t="s"/>
      <c r="V923" t="s">
        <v>83</v>
      </c>
      <c r="W923" t="s">
        <v>138</v>
      </c>
      <c r="X923" t="s"/>
      <c r="Y923" t="s">
        <v>85</v>
      </c>
      <c r="Z923">
        <f>HYPERLINK("https://hotelmonitor-cachepage.eclerx.com/savepage/tk_15433829051416337_sr_2058.html","info")</f>
        <v/>
      </c>
      <c r="AA923" t="n">
        <v>142532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95</v>
      </c>
      <c r="AL923" t="s"/>
      <c r="AM923" t="s"/>
      <c r="AN923" t="s"/>
      <c r="AO923" t="s"/>
      <c r="AP923" t="n">
        <v>65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2329991</v>
      </c>
      <c r="AZ923" t="s">
        <v>879</v>
      </c>
      <c r="BA923" t="s"/>
      <c r="BB923" t="n">
        <v>316481</v>
      </c>
      <c r="BC923" t="n">
        <v>23.3413</v>
      </c>
      <c r="BD923" t="n">
        <v>42.6772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878</v>
      </c>
      <c r="F924" t="n">
        <v>2027349</v>
      </c>
      <c r="G924" t="s">
        <v>74</v>
      </c>
      <c r="H924" t="s">
        <v>75</v>
      </c>
      <c r="I924" t="s"/>
      <c r="J924" t="s">
        <v>76</v>
      </c>
      <c r="K924" t="n">
        <v>37.33</v>
      </c>
      <c r="L924" t="s">
        <v>77</v>
      </c>
      <c r="M924" t="s"/>
      <c r="N924" t="s">
        <v>487</v>
      </c>
      <c r="O924" t="s">
        <v>79</v>
      </c>
      <c r="P924" t="s">
        <v>878</v>
      </c>
      <c r="Q924" t="s"/>
      <c r="R924" t="s">
        <v>107</v>
      </c>
      <c r="S924" t="s">
        <v>149</v>
      </c>
      <c r="T924" t="s">
        <v>82</v>
      </c>
      <c r="U924" t="s"/>
      <c r="V924" t="s">
        <v>83</v>
      </c>
      <c r="W924" t="s">
        <v>138</v>
      </c>
      <c r="X924" t="s"/>
      <c r="Y924" t="s">
        <v>85</v>
      </c>
      <c r="Z924">
        <f>HYPERLINK("https://hotelmonitor-cachepage.eclerx.com/savepage/tk_15433829051416337_sr_2058.html","info")</f>
        <v/>
      </c>
      <c r="AA924" t="n">
        <v>142532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95</v>
      </c>
      <c r="AL924" t="s"/>
      <c r="AM924" t="s"/>
      <c r="AN924" t="s"/>
      <c r="AO924" t="s"/>
      <c r="AP924" t="n">
        <v>65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2329991</v>
      </c>
      <c r="AZ924" t="s">
        <v>879</v>
      </c>
      <c r="BA924" t="s"/>
      <c r="BB924" t="n">
        <v>316481</v>
      </c>
      <c r="BC924" t="n">
        <v>23.3413</v>
      </c>
      <c r="BD924" t="n">
        <v>42.6772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878</v>
      </c>
      <c r="F925" t="n">
        <v>2027349</v>
      </c>
      <c r="G925" t="s">
        <v>74</v>
      </c>
      <c r="H925" t="s">
        <v>75</v>
      </c>
      <c r="I925" t="s"/>
      <c r="J925" t="s">
        <v>76</v>
      </c>
      <c r="K925" t="n">
        <v>40.67</v>
      </c>
      <c r="L925" t="s">
        <v>77</v>
      </c>
      <c r="M925" t="s"/>
      <c r="N925" t="s">
        <v>97</v>
      </c>
      <c r="O925" t="s">
        <v>79</v>
      </c>
      <c r="P925" t="s">
        <v>878</v>
      </c>
      <c r="Q925" t="s"/>
      <c r="R925" t="s">
        <v>107</v>
      </c>
      <c r="S925" t="s">
        <v>430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HYPERLINK("https://hotelmonitor-cachepage.eclerx.com/savepage/tk_15433829051416337_sr_2058.html","info")</f>
        <v/>
      </c>
      <c r="AA925" t="n">
        <v>142532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95</v>
      </c>
      <c r="AL925" t="s"/>
      <c r="AM925" t="s"/>
      <c r="AN925" t="s"/>
      <c r="AO925" t="s"/>
      <c r="AP925" t="n">
        <v>65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2329991</v>
      </c>
      <c r="AZ925" t="s">
        <v>879</v>
      </c>
      <c r="BA925" t="s"/>
      <c r="BB925" t="n">
        <v>316481</v>
      </c>
      <c r="BC925" t="n">
        <v>23.3413</v>
      </c>
      <c r="BD925" t="n">
        <v>42.6772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878</v>
      </c>
      <c r="F926" t="n">
        <v>2027349</v>
      </c>
      <c r="G926" t="s">
        <v>74</v>
      </c>
      <c r="H926" t="s">
        <v>75</v>
      </c>
      <c r="I926" t="s"/>
      <c r="J926" t="s">
        <v>76</v>
      </c>
      <c r="K926" t="n">
        <v>41.67</v>
      </c>
      <c r="L926" t="s">
        <v>77</v>
      </c>
      <c r="M926" t="s"/>
      <c r="N926" t="s">
        <v>880</v>
      </c>
      <c r="O926" t="s">
        <v>79</v>
      </c>
      <c r="P926" t="s">
        <v>878</v>
      </c>
      <c r="Q926" t="s"/>
      <c r="R926" t="s">
        <v>107</v>
      </c>
      <c r="S926" t="s">
        <v>494</v>
      </c>
      <c r="T926" t="s">
        <v>82</v>
      </c>
      <c r="U926" t="s"/>
      <c r="V926" t="s">
        <v>83</v>
      </c>
      <c r="W926" t="s">
        <v>138</v>
      </c>
      <c r="X926" t="s"/>
      <c r="Y926" t="s">
        <v>85</v>
      </c>
      <c r="Z926">
        <f>HYPERLINK("https://hotelmonitor-cachepage.eclerx.com/savepage/tk_15433829051416337_sr_2058.html","info")</f>
        <v/>
      </c>
      <c r="AA926" t="n">
        <v>142532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95</v>
      </c>
      <c r="AL926" t="s"/>
      <c r="AM926" t="s"/>
      <c r="AN926" t="s"/>
      <c r="AO926" t="s"/>
      <c r="AP926" t="n">
        <v>65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2329991</v>
      </c>
      <c r="AZ926" t="s">
        <v>879</v>
      </c>
      <c r="BA926" t="s"/>
      <c r="BB926" t="n">
        <v>316481</v>
      </c>
      <c r="BC926" t="n">
        <v>23.3413</v>
      </c>
      <c r="BD926" t="n">
        <v>42.6772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878</v>
      </c>
      <c r="F927" t="n">
        <v>2027349</v>
      </c>
      <c r="G927" t="s">
        <v>74</v>
      </c>
      <c r="H927" t="s">
        <v>75</v>
      </c>
      <c r="I927" t="s"/>
      <c r="J927" t="s">
        <v>76</v>
      </c>
      <c r="K927" t="n">
        <v>45</v>
      </c>
      <c r="L927" t="s">
        <v>77</v>
      </c>
      <c r="M927" t="s"/>
      <c r="N927" t="s">
        <v>97</v>
      </c>
      <c r="O927" t="s">
        <v>79</v>
      </c>
      <c r="P927" t="s">
        <v>878</v>
      </c>
      <c r="Q927" t="s"/>
      <c r="R927" t="s">
        <v>107</v>
      </c>
      <c r="S927" t="s">
        <v>158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HYPERLINK("https://hotelmonitor-cachepage.eclerx.com/savepage/tk_15433829051416337_sr_2058.html","info")</f>
        <v/>
      </c>
      <c r="AA927" t="n">
        <v>142532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95</v>
      </c>
      <c r="AL927" t="s"/>
      <c r="AM927" t="s"/>
      <c r="AN927" t="s"/>
      <c r="AO927" t="s"/>
      <c r="AP927" t="n">
        <v>65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2329991</v>
      </c>
      <c r="AZ927" t="s">
        <v>879</v>
      </c>
      <c r="BA927" t="s"/>
      <c r="BB927" t="n">
        <v>316481</v>
      </c>
      <c r="BC927" t="n">
        <v>23.3413</v>
      </c>
      <c r="BD927" t="n">
        <v>42.6772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878</v>
      </c>
      <c r="F928" t="n">
        <v>2027349</v>
      </c>
      <c r="G928" t="s">
        <v>74</v>
      </c>
      <c r="H928" t="s">
        <v>75</v>
      </c>
      <c r="I928" t="s"/>
      <c r="J928" t="s">
        <v>76</v>
      </c>
      <c r="K928" t="n">
        <v>46</v>
      </c>
      <c r="L928" t="s">
        <v>77</v>
      </c>
      <c r="M928" t="s"/>
      <c r="N928" t="s">
        <v>880</v>
      </c>
      <c r="O928" t="s">
        <v>79</v>
      </c>
      <c r="P928" t="s">
        <v>878</v>
      </c>
      <c r="Q928" t="s"/>
      <c r="R928" t="s">
        <v>107</v>
      </c>
      <c r="S928" t="s">
        <v>609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HYPERLINK("https://hotelmonitor-cachepage.eclerx.com/savepage/tk_15433829051416337_sr_2058.html","info")</f>
        <v/>
      </c>
      <c r="AA928" t="n">
        <v>142532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95</v>
      </c>
      <c r="AL928" t="s"/>
      <c r="AM928" t="s"/>
      <c r="AN928" t="s"/>
      <c r="AO928" t="s"/>
      <c r="AP928" t="n">
        <v>65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2329991</v>
      </c>
      <c r="AZ928" t="s">
        <v>879</v>
      </c>
      <c r="BA928" t="s"/>
      <c r="BB928" t="n">
        <v>316481</v>
      </c>
      <c r="BC928" t="n">
        <v>23.3413</v>
      </c>
      <c r="BD928" t="n">
        <v>42.6772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878</v>
      </c>
      <c r="F929" t="n">
        <v>2027349</v>
      </c>
      <c r="G929" t="s">
        <v>74</v>
      </c>
      <c r="H929" t="s">
        <v>75</v>
      </c>
      <c r="I929" t="s"/>
      <c r="J929" t="s">
        <v>76</v>
      </c>
      <c r="K929" t="n">
        <v>48</v>
      </c>
      <c r="L929" t="s">
        <v>77</v>
      </c>
      <c r="M929" t="s"/>
      <c r="N929" t="s">
        <v>487</v>
      </c>
      <c r="O929" t="s">
        <v>79</v>
      </c>
      <c r="P929" t="s">
        <v>878</v>
      </c>
      <c r="Q929" t="s"/>
      <c r="R929" t="s">
        <v>107</v>
      </c>
      <c r="S929" t="s">
        <v>408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HYPERLINK("https://hotelmonitor-cachepage.eclerx.com/savepage/tk_15433829051416337_sr_2058.html","info")</f>
        <v/>
      </c>
      <c r="AA929" t="n">
        <v>142532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95</v>
      </c>
      <c r="AL929" t="s"/>
      <c r="AM929" t="s"/>
      <c r="AN929" t="s"/>
      <c r="AO929" t="s"/>
      <c r="AP929" t="n">
        <v>65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2329991</v>
      </c>
      <c r="AZ929" t="s">
        <v>879</v>
      </c>
      <c r="BA929" t="s"/>
      <c r="BB929" t="n">
        <v>316481</v>
      </c>
      <c r="BC929" t="n">
        <v>23.3413</v>
      </c>
      <c r="BD929" t="n">
        <v>42.6772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878</v>
      </c>
      <c r="F930" t="n">
        <v>2027349</v>
      </c>
      <c r="G930" t="s">
        <v>74</v>
      </c>
      <c r="H930" t="s">
        <v>75</v>
      </c>
      <c r="I930" t="s"/>
      <c r="J930" t="s">
        <v>76</v>
      </c>
      <c r="K930" t="n">
        <v>51.33</v>
      </c>
      <c r="L930" t="s">
        <v>77</v>
      </c>
      <c r="M930" t="s"/>
      <c r="N930" t="s">
        <v>880</v>
      </c>
      <c r="O930" t="s">
        <v>79</v>
      </c>
      <c r="P930" t="s">
        <v>878</v>
      </c>
      <c r="Q930" t="s"/>
      <c r="R930" t="s">
        <v>107</v>
      </c>
      <c r="S930" t="s">
        <v>163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HYPERLINK("https://hotelmonitor-cachepage.eclerx.com/savepage/tk_15433829051416337_sr_2058.html","info")</f>
        <v/>
      </c>
      <c r="AA930" t="n">
        <v>142532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95</v>
      </c>
      <c r="AL930" t="s"/>
      <c r="AM930" t="s"/>
      <c r="AN930" t="s"/>
      <c r="AO930" t="s"/>
      <c r="AP930" t="n">
        <v>65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2329991</v>
      </c>
      <c r="AZ930" t="s">
        <v>879</v>
      </c>
      <c r="BA930" t="s"/>
      <c r="BB930" t="n">
        <v>316481</v>
      </c>
      <c r="BC930" t="n">
        <v>23.3413</v>
      </c>
      <c r="BD930" t="n">
        <v>42.6772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881</v>
      </c>
      <c r="F931" t="n">
        <v>2375382</v>
      </c>
      <c r="G931" t="s">
        <v>74</v>
      </c>
      <c r="H931" t="s">
        <v>75</v>
      </c>
      <c r="I931" t="s"/>
      <c r="J931" t="s">
        <v>76</v>
      </c>
      <c r="K931" t="n">
        <v>35.67</v>
      </c>
      <c r="L931" t="s">
        <v>77</v>
      </c>
      <c r="M931" t="s"/>
      <c r="N931" t="s">
        <v>226</v>
      </c>
      <c r="O931" t="s">
        <v>79</v>
      </c>
      <c r="P931" t="s">
        <v>882</v>
      </c>
      <c r="Q931" t="s"/>
      <c r="R931" t="s">
        <v>107</v>
      </c>
      <c r="S931" t="s">
        <v>406</v>
      </c>
      <c r="T931" t="s">
        <v>82</v>
      </c>
      <c r="U931" t="s"/>
      <c r="V931" t="s">
        <v>83</v>
      </c>
      <c r="W931" t="s">
        <v>138</v>
      </c>
      <c r="X931" t="s"/>
      <c r="Y931" t="s">
        <v>85</v>
      </c>
      <c r="Z931">
        <f>HYPERLINK("https://hotelmonitor-cachepage.eclerx.com/savepage/tk_1543382696407368_sr_2058.html","info")</f>
        <v/>
      </c>
      <c r="AA931" t="n">
        <v>49071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95</v>
      </c>
      <c r="AL931" t="s"/>
      <c r="AM931" t="s"/>
      <c r="AN931" t="s"/>
      <c r="AO931" t="s"/>
      <c r="AP931" t="n">
        <v>26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2329432</v>
      </c>
      <c r="AZ931" t="s">
        <v>883</v>
      </c>
      <c r="BA931" t="s"/>
      <c r="BB931" t="n">
        <v>316475</v>
      </c>
      <c r="BC931" t="n">
        <v>23.3163</v>
      </c>
      <c r="BD931" t="n">
        <v>42.7009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881</v>
      </c>
      <c r="F932" t="n">
        <v>2375382</v>
      </c>
      <c r="G932" t="s">
        <v>74</v>
      </c>
      <c r="H932" t="s">
        <v>75</v>
      </c>
      <c r="I932" t="s"/>
      <c r="J932" t="s">
        <v>76</v>
      </c>
      <c r="K932" t="n">
        <v>42.33</v>
      </c>
      <c r="L932" t="s">
        <v>77</v>
      </c>
      <c r="M932" t="s"/>
      <c r="N932" t="s">
        <v>226</v>
      </c>
      <c r="O932" t="s">
        <v>79</v>
      </c>
      <c r="P932" t="s">
        <v>882</v>
      </c>
      <c r="Q932" t="s"/>
      <c r="R932" t="s">
        <v>107</v>
      </c>
      <c r="S932" t="s">
        <v>457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HYPERLINK("https://hotelmonitor-cachepage.eclerx.com/savepage/tk_1543382696407368_sr_2058.html","info")</f>
        <v/>
      </c>
      <c r="AA932" t="n">
        <v>49071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95</v>
      </c>
      <c r="AL932" t="s"/>
      <c r="AM932" t="s"/>
      <c r="AN932" t="s"/>
      <c r="AO932" t="s"/>
      <c r="AP932" t="n">
        <v>26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2329432</v>
      </c>
      <c r="AZ932" t="s">
        <v>883</v>
      </c>
      <c r="BA932" t="s"/>
      <c r="BB932" t="n">
        <v>316475</v>
      </c>
      <c r="BC932" t="n">
        <v>23.3163</v>
      </c>
      <c r="BD932" t="n">
        <v>42.7009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881</v>
      </c>
      <c r="F933" t="n">
        <v>2375382</v>
      </c>
      <c r="G933" t="s">
        <v>74</v>
      </c>
      <c r="H933" t="s">
        <v>75</v>
      </c>
      <c r="I933" t="s"/>
      <c r="J933" t="s">
        <v>76</v>
      </c>
      <c r="K933" t="n">
        <v>45</v>
      </c>
      <c r="L933" t="s">
        <v>77</v>
      </c>
      <c r="M933" t="s"/>
      <c r="N933" t="s">
        <v>100</v>
      </c>
      <c r="O933" t="s">
        <v>79</v>
      </c>
      <c r="P933" t="s">
        <v>882</v>
      </c>
      <c r="Q933" t="s"/>
      <c r="R933" t="s">
        <v>107</v>
      </c>
      <c r="S933" t="s">
        <v>158</v>
      </c>
      <c r="T933" t="s">
        <v>82</v>
      </c>
      <c r="U933" t="s"/>
      <c r="V933" t="s">
        <v>83</v>
      </c>
      <c r="W933" t="s">
        <v>138</v>
      </c>
      <c r="X933" t="s"/>
      <c r="Y933" t="s">
        <v>85</v>
      </c>
      <c r="Z933">
        <f>HYPERLINK("https://hotelmonitor-cachepage.eclerx.com/savepage/tk_1543382696407368_sr_2058.html","info")</f>
        <v/>
      </c>
      <c r="AA933" t="n">
        <v>49071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95</v>
      </c>
      <c r="AL933" t="s"/>
      <c r="AM933" t="s"/>
      <c r="AN933" t="s"/>
      <c r="AO933" t="s"/>
      <c r="AP933" t="n">
        <v>26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2329432</v>
      </c>
      <c r="AZ933" t="s">
        <v>883</v>
      </c>
      <c r="BA933" t="s"/>
      <c r="BB933" t="n">
        <v>316475</v>
      </c>
      <c r="BC933" t="n">
        <v>23.3163</v>
      </c>
      <c r="BD933" t="n">
        <v>42.7009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881</v>
      </c>
      <c r="F934" t="n">
        <v>2375382</v>
      </c>
      <c r="G934" t="s">
        <v>74</v>
      </c>
      <c r="H934" t="s">
        <v>75</v>
      </c>
      <c r="I934" t="s"/>
      <c r="J934" t="s">
        <v>76</v>
      </c>
      <c r="K934" t="n">
        <v>45.33</v>
      </c>
      <c r="L934" t="s">
        <v>77</v>
      </c>
      <c r="M934" t="s"/>
      <c r="N934" t="s">
        <v>100</v>
      </c>
      <c r="O934" t="s">
        <v>79</v>
      </c>
      <c r="P934" t="s">
        <v>882</v>
      </c>
      <c r="Q934" t="s"/>
      <c r="R934" t="s">
        <v>107</v>
      </c>
      <c r="S934" t="s">
        <v>120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HYPERLINK("https://hotelmonitor-cachepage.eclerx.com/savepage/tk_1543382696407368_sr_2058.html","info")</f>
        <v/>
      </c>
      <c r="AA934" t="n">
        <v>49071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95</v>
      </c>
      <c r="AL934" t="s"/>
      <c r="AM934" t="s"/>
      <c r="AN934" t="s"/>
      <c r="AO934" t="s"/>
      <c r="AP934" t="n">
        <v>26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2329432</v>
      </c>
      <c r="AZ934" t="s">
        <v>883</v>
      </c>
      <c r="BA934" t="s"/>
      <c r="BB934" t="n">
        <v>316475</v>
      </c>
      <c r="BC934" t="n">
        <v>23.3163</v>
      </c>
      <c r="BD934" t="n">
        <v>42.7009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881</v>
      </c>
      <c r="F935" t="n">
        <v>2375382</v>
      </c>
      <c r="G935" t="s">
        <v>74</v>
      </c>
      <c r="H935" t="s">
        <v>75</v>
      </c>
      <c r="I935" t="s"/>
      <c r="J935" t="s">
        <v>76</v>
      </c>
      <c r="K935" t="n">
        <v>45.33</v>
      </c>
      <c r="L935" t="s">
        <v>77</v>
      </c>
      <c r="M935" t="s"/>
      <c r="N935" t="s">
        <v>226</v>
      </c>
      <c r="O935" t="s">
        <v>79</v>
      </c>
      <c r="P935" t="s">
        <v>882</v>
      </c>
      <c r="Q935" t="s"/>
      <c r="R935" t="s">
        <v>107</v>
      </c>
      <c r="S935" t="s">
        <v>120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HYPERLINK("https://hotelmonitor-cachepage.eclerx.com/savepage/tk_1543382696407368_sr_2058.html","info")</f>
        <v/>
      </c>
      <c r="AA935" t="n">
        <v>49071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95</v>
      </c>
      <c r="AL935" t="s"/>
      <c r="AM935" t="s"/>
      <c r="AN935" t="s"/>
      <c r="AO935" t="s"/>
      <c r="AP935" t="n">
        <v>26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2329432</v>
      </c>
      <c r="AZ935" t="s">
        <v>883</v>
      </c>
      <c r="BA935" t="s"/>
      <c r="BB935" t="n">
        <v>316475</v>
      </c>
      <c r="BC935" t="n">
        <v>23.3163</v>
      </c>
      <c r="BD935" t="n">
        <v>42.7009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881</v>
      </c>
      <c r="F936" t="n">
        <v>2375382</v>
      </c>
      <c r="G936" t="s">
        <v>74</v>
      </c>
      <c r="H936" t="s">
        <v>75</v>
      </c>
      <c r="I936" t="s"/>
      <c r="J936" t="s">
        <v>76</v>
      </c>
      <c r="K936" t="n">
        <v>46.67</v>
      </c>
      <c r="L936" t="s">
        <v>77</v>
      </c>
      <c r="M936" t="s"/>
      <c r="N936" t="s">
        <v>673</v>
      </c>
      <c r="O936" t="s">
        <v>79</v>
      </c>
      <c r="P936" t="s">
        <v>882</v>
      </c>
      <c r="Q936" t="s"/>
      <c r="R936" t="s">
        <v>107</v>
      </c>
      <c r="S936" t="s">
        <v>382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HYPERLINK("https://hotelmonitor-cachepage.eclerx.com/savepage/tk_1543382696407368_sr_2058.html","info")</f>
        <v/>
      </c>
      <c r="AA936" t="n">
        <v>49071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95</v>
      </c>
      <c r="AL936" t="s"/>
      <c r="AM936" t="s"/>
      <c r="AN936" t="s"/>
      <c r="AO936" t="s"/>
      <c r="AP936" t="n">
        <v>26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2329432</v>
      </c>
      <c r="AZ936" t="s">
        <v>883</v>
      </c>
      <c r="BA936" t="s"/>
      <c r="BB936" t="n">
        <v>316475</v>
      </c>
      <c r="BC936" t="n">
        <v>23.3163</v>
      </c>
      <c r="BD936" t="n">
        <v>42.7009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881</v>
      </c>
      <c r="F937" t="n">
        <v>2375382</v>
      </c>
      <c r="G937" t="s">
        <v>74</v>
      </c>
      <c r="H937" t="s">
        <v>75</v>
      </c>
      <c r="I937" t="s"/>
      <c r="J937" t="s">
        <v>76</v>
      </c>
      <c r="K937" t="n">
        <v>48.33</v>
      </c>
      <c r="L937" t="s">
        <v>77</v>
      </c>
      <c r="M937" t="s"/>
      <c r="N937" t="s">
        <v>100</v>
      </c>
      <c r="O937" t="s">
        <v>79</v>
      </c>
      <c r="P937" t="s">
        <v>882</v>
      </c>
      <c r="Q937" t="s"/>
      <c r="R937" t="s">
        <v>107</v>
      </c>
      <c r="S937" t="s">
        <v>383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HYPERLINK("https://hotelmonitor-cachepage.eclerx.com/savepage/tk_1543382696407368_sr_2058.html","info")</f>
        <v/>
      </c>
      <c r="AA937" t="n">
        <v>49071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95</v>
      </c>
      <c r="AL937" t="s"/>
      <c r="AM937" t="s"/>
      <c r="AN937" t="s"/>
      <c r="AO937" t="s"/>
      <c r="AP937" t="n">
        <v>26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2329432</v>
      </c>
      <c r="AZ937" t="s">
        <v>883</v>
      </c>
      <c r="BA937" t="s"/>
      <c r="BB937" t="n">
        <v>316475</v>
      </c>
      <c r="BC937" t="n">
        <v>23.3163</v>
      </c>
      <c r="BD937" t="n">
        <v>42.7009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881</v>
      </c>
      <c r="F938" t="n">
        <v>2375382</v>
      </c>
      <c r="G938" t="s">
        <v>74</v>
      </c>
      <c r="H938" t="s">
        <v>75</v>
      </c>
      <c r="I938" t="s"/>
      <c r="J938" t="s">
        <v>76</v>
      </c>
      <c r="K938" t="n">
        <v>49.67</v>
      </c>
      <c r="L938" t="s">
        <v>77</v>
      </c>
      <c r="M938" t="s"/>
      <c r="N938" t="s">
        <v>202</v>
      </c>
      <c r="O938" t="s">
        <v>79</v>
      </c>
      <c r="P938" t="s">
        <v>882</v>
      </c>
      <c r="Q938" t="s"/>
      <c r="R938" t="s">
        <v>107</v>
      </c>
      <c r="S938" t="s">
        <v>122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HYPERLINK("https://hotelmonitor-cachepage.eclerx.com/savepage/tk_1543382696407368_sr_2058.html","info")</f>
        <v/>
      </c>
      <c r="AA938" t="n">
        <v>49071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95</v>
      </c>
      <c r="AL938" t="s"/>
      <c r="AM938" t="s"/>
      <c r="AN938" t="s"/>
      <c r="AO938" t="s"/>
      <c r="AP938" t="n">
        <v>26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2329432</v>
      </c>
      <c r="AZ938" t="s">
        <v>883</v>
      </c>
      <c r="BA938" t="s"/>
      <c r="BB938" t="n">
        <v>316475</v>
      </c>
      <c r="BC938" t="n">
        <v>23.3163</v>
      </c>
      <c r="BD938" t="n">
        <v>42.7009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881</v>
      </c>
      <c r="F939" t="n">
        <v>2375382</v>
      </c>
      <c r="G939" t="s">
        <v>74</v>
      </c>
      <c r="H939" t="s">
        <v>75</v>
      </c>
      <c r="I939" t="s"/>
      <c r="J939" t="s">
        <v>76</v>
      </c>
      <c r="K939" t="n">
        <v>50.67</v>
      </c>
      <c r="L939" t="s">
        <v>77</v>
      </c>
      <c r="M939" t="s"/>
      <c r="N939" t="s">
        <v>100</v>
      </c>
      <c r="O939" t="s">
        <v>79</v>
      </c>
      <c r="P939" t="s">
        <v>882</v>
      </c>
      <c r="Q939" t="s"/>
      <c r="R939" t="s">
        <v>107</v>
      </c>
      <c r="S939" t="s">
        <v>465</v>
      </c>
      <c r="T939" t="s">
        <v>82</v>
      </c>
      <c r="U939" t="s"/>
      <c r="V939" t="s">
        <v>83</v>
      </c>
      <c r="W939" t="s">
        <v>138</v>
      </c>
      <c r="X939" t="s"/>
      <c r="Y939" t="s">
        <v>85</v>
      </c>
      <c r="Z939">
        <f>HYPERLINK("https://hotelmonitor-cachepage.eclerx.com/savepage/tk_1543382696407368_sr_2058.html","info")</f>
        <v/>
      </c>
      <c r="AA939" t="n">
        <v>49071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95</v>
      </c>
      <c r="AL939" t="s"/>
      <c r="AM939" t="s"/>
      <c r="AN939" t="s"/>
      <c r="AO939" t="s"/>
      <c r="AP939" t="n">
        <v>26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2329432</v>
      </c>
      <c r="AZ939" t="s">
        <v>883</v>
      </c>
      <c r="BA939" t="s"/>
      <c r="BB939" t="n">
        <v>316475</v>
      </c>
      <c r="BC939" t="n">
        <v>23.3163</v>
      </c>
      <c r="BD939" t="n">
        <v>42.7009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881</v>
      </c>
      <c r="F940" t="n">
        <v>2375382</v>
      </c>
      <c r="G940" t="s">
        <v>74</v>
      </c>
      <c r="H940" t="s">
        <v>75</v>
      </c>
      <c r="I940" t="s"/>
      <c r="J940" t="s">
        <v>76</v>
      </c>
      <c r="K940" t="n">
        <v>54.67</v>
      </c>
      <c r="L940" t="s">
        <v>77</v>
      </c>
      <c r="M940" t="s"/>
      <c r="N940" t="s">
        <v>884</v>
      </c>
      <c r="O940" t="s">
        <v>79</v>
      </c>
      <c r="P940" t="s">
        <v>882</v>
      </c>
      <c r="Q940" t="s"/>
      <c r="R940" t="s">
        <v>107</v>
      </c>
      <c r="S940" t="s">
        <v>277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HYPERLINK("https://hotelmonitor-cachepage.eclerx.com/savepage/tk_1543382696407368_sr_2058.html","info")</f>
        <v/>
      </c>
      <c r="AA940" t="n">
        <v>49071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95</v>
      </c>
      <c r="AL940" t="s"/>
      <c r="AM940" t="s"/>
      <c r="AN940" t="s"/>
      <c r="AO940" t="s"/>
      <c r="AP940" t="n">
        <v>26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2329432</v>
      </c>
      <c r="AZ940" t="s">
        <v>883</v>
      </c>
      <c r="BA940" t="s"/>
      <c r="BB940" t="n">
        <v>316475</v>
      </c>
      <c r="BC940" t="n">
        <v>23.3163</v>
      </c>
      <c r="BD940" t="n">
        <v>42.7009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881</v>
      </c>
      <c r="F941" t="n">
        <v>2375382</v>
      </c>
      <c r="G941" t="s">
        <v>74</v>
      </c>
      <c r="H941" t="s">
        <v>75</v>
      </c>
      <c r="I941" t="s"/>
      <c r="J941" t="s">
        <v>76</v>
      </c>
      <c r="K941" t="n">
        <v>57.33</v>
      </c>
      <c r="L941" t="s">
        <v>77</v>
      </c>
      <c r="M941" t="s"/>
      <c r="N941" t="s">
        <v>884</v>
      </c>
      <c r="O941" t="s">
        <v>79</v>
      </c>
      <c r="P941" t="s">
        <v>882</v>
      </c>
      <c r="Q941" t="s"/>
      <c r="R941" t="s">
        <v>107</v>
      </c>
      <c r="S941" t="s">
        <v>126</v>
      </c>
      <c r="T941" t="s">
        <v>82</v>
      </c>
      <c r="U941" t="s"/>
      <c r="V941" t="s">
        <v>83</v>
      </c>
      <c r="W941" t="s">
        <v>138</v>
      </c>
      <c r="X941" t="s"/>
      <c r="Y941" t="s">
        <v>85</v>
      </c>
      <c r="Z941">
        <f>HYPERLINK("https://hotelmonitor-cachepage.eclerx.com/savepage/tk_1543382696407368_sr_2058.html","info")</f>
        <v/>
      </c>
      <c r="AA941" t="n">
        <v>49071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95</v>
      </c>
      <c r="AL941" t="s"/>
      <c r="AM941" t="s"/>
      <c r="AN941" t="s"/>
      <c r="AO941" t="s"/>
      <c r="AP941" t="n">
        <v>26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2329432</v>
      </c>
      <c r="AZ941" t="s">
        <v>883</v>
      </c>
      <c r="BA941" t="s"/>
      <c r="BB941" t="n">
        <v>316475</v>
      </c>
      <c r="BC941" t="n">
        <v>23.3163</v>
      </c>
      <c r="BD941" t="n">
        <v>42.7009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881</v>
      </c>
      <c r="F942" t="n">
        <v>2375382</v>
      </c>
      <c r="G942" t="s">
        <v>74</v>
      </c>
      <c r="H942" t="s">
        <v>75</v>
      </c>
      <c r="I942" t="s"/>
      <c r="J942" t="s">
        <v>76</v>
      </c>
      <c r="K942" t="n">
        <v>59</v>
      </c>
      <c r="L942" t="s">
        <v>77</v>
      </c>
      <c r="M942" t="s"/>
      <c r="N942" t="s">
        <v>884</v>
      </c>
      <c r="O942" t="s">
        <v>79</v>
      </c>
      <c r="P942" t="s">
        <v>882</v>
      </c>
      <c r="Q942" t="s"/>
      <c r="R942" t="s">
        <v>107</v>
      </c>
      <c r="S942" t="s">
        <v>302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HYPERLINK("https://hotelmonitor-cachepage.eclerx.com/savepage/tk_1543382696407368_sr_2058.html","info")</f>
        <v/>
      </c>
      <c r="AA942" t="n">
        <v>49071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95</v>
      </c>
      <c r="AL942" t="s"/>
      <c r="AM942" t="s"/>
      <c r="AN942" t="s"/>
      <c r="AO942" t="s"/>
      <c r="AP942" t="n">
        <v>26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2329432</v>
      </c>
      <c r="AZ942" t="s">
        <v>883</v>
      </c>
      <c r="BA942" t="s"/>
      <c r="BB942" t="n">
        <v>316475</v>
      </c>
      <c r="BC942" t="n">
        <v>23.3163</v>
      </c>
      <c r="BD942" t="n">
        <v>42.7009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881</v>
      </c>
      <c r="F943" t="n">
        <v>2375382</v>
      </c>
      <c r="G943" t="s">
        <v>74</v>
      </c>
      <c r="H943" t="s">
        <v>75</v>
      </c>
      <c r="I943" t="s"/>
      <c r="J943" t="s">
        <v>76</v>
      </c>
      <c r="K943" t="n">
        <v>73</v>
      </c>
      <c r="L943" t="s">
        <v>77</v>
      </c>
      <c r="M943" t="s"/>
      <c r="N943" t="s">
        <v>256</v>
      </c>
      <c r="O943" t="s">
        <v>79</v>
      </c>
      <c r="P943" t="s">
        <v>882</v>
      </c>
      <c r="Q943" t="s"/>
      <c r="R943" t="s">
        <v>107</v>
      </c>
      <c r="S943" t="s">
        <v>140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HYPERLINK("https://hotelmonitor-cachepage.eclerx.com/savepage/tk_1543382696407368_sr_2058.html","info")</f>
        <v/>
      </c>
      <c r="AA943" t="n">
        <v>49071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95</v>
      </c>
      <c r="AL943" t="s"/>
      <c r="AM943" t="s"/>
      <c r="AN943" t="s"/>
      <c r="AO943" t="s"/>
      <c r="AP943" t="n">
        <v>26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2329432</v>
      </c>
      <c r="AZ943" t="s">
        <v>883</v>
      </c>
      <c r="BA943" t="s"/>
      <c r="BB943" t="n">
        <v>316475</v>
      </c>
      <c r="BC943" t="n">
        <v>23.3163</v>
      </c>
      <c r="BD943" t="n">
        <v>42.7009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881</v>
      </c>
      <c r="F944" t="n">
        <v>2375382</v>
      </c>
      <c r="G944" t="s">
        <v>74</v>
      </c>
      <c r="H944" t="s">
        <v>75</v>
      </c>
      <c r="I944" t="s"/>
      <c r="J944" t="s">
        <v>76</v>
      </c>
      <c r="K944" t="n">
        <v>77</v>
      </c>
      <c r="L944" t="s">
        <v>77</v>
      </c>
      <c r="M944" t="s"/>
      <c r="N944" t="s">
        <v>256</v>
      </c>
      <c r="O944" t="s">
        <v>79</v>
      </c>
      <c r="P944" t="s">
        <v>882</v>
      </c>
      <c r="Q944" t="s"/>
      <c r="R944" t="s">
        <v>107</v>
      </c>
      <c r="S944" t="s">
        <v>885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HYPERLINK("https://hotelmonitor-cachepage.eclerx.com/savepage/tk_1543382696407368_sr_2058.html","info")</f>
        <v/>
      </c>
      <c r="AA944" t="n">
        <v>49071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95</v>
      </c>
      <c r="AL944" t="s"/>
      <c r="AM944" t="s"/>
      <c r="AN944" t="s"/>
      <c r="AO944" t="s"/>
      <c r="AP944" t="n">
        <v>26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2329432</v>
      </c>
      <c r="AZ944" t="s">
        <v>883</v>
      </c>
      <c r="BA944" t="s"/>
      <c r="BB944" t="n">
        <v>316475</v>
      </c>
      <c r="BC944" t="n">
        <v>23.3163</v>
      </c>
      <c r="BD944" t="n">
        <v>42.7009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881</v>
      </c>
      <c r="F945" t="n">
        <v>2375382</v>
      </c>
      <c r="G945" t="s">
        <v>74</v>
      </c>
      <c r="H945" t="s">
        <v>75</v>
      </c>
      <c r="I945" t="s"/>
      <c r="J945" t="s">
        <v>76</v>
      </c>
      <c r="K945" t="n">
        <v>104.33</v>
      </c>
      <c r="L945" t="s">
        <v>77</v>
      </c>
      <c r="M945" t="s"/>
      <c r="N945" t="s">
        <v>886</v>
      </c>
      <c r="O945" t="s">
        <v>79</v>
      </c>
      <c r="P945" t="s">
        <v>882</v>
      </c>
      <c r="Q945" t="s"/>
      <c r="R945" t="s">
        <v>107</v>
      </c>
      <c r="S945" t="s">
        <v>887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HYPERLINK("https://hotelmonitor-cachepage.eclerx.com/savepage/tk_1543382696407368_sr_2058.html","info")</f>
        <v/>
      </c>
      <c r="AA945" t="n">
        <v>49071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95</v>
      </c>
      <c r="AL945" t="s"/>
      <c r="AM945" t="s"/>
      <c r="AN945" t="s"/>
      <c r="AO945" t="s"/>
      <c r="AP945" t="n">
        <v>26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2329432</v>
      </c>
      <c r="AZ945" t="s">
        <v>883</v>
      </c>
      <c r="BA945" t="s"/>
      <c r="BB945" t="n">
        <v>316475</v>
      </c>
      <c r="BC945" t="n">
        <v>23.3163</v>
      </c>
      <c r="BD945" t="n">
        <v>42.7009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881</v>
      </c>
      <c r="F946" t="n">
        <v>2375382</v>
      </c>
      <c r="G946" t="s">
        <v>74</v>
      </c>
      <c r="H946" t="s">
        <v>75</v>
      </c>
      <c r="I946" t="s"/>
      <c r="J946" t="s">
        <v>76</v>
      </c>
      <c r="K946" t="n">
        <v>108.67</v>
      </c>
      <c r="L946" t="s">
        <v>77</v>
      </c>
      <c r="M946" t="s"/>
      <c r="N946" t="s">
        <v>886</v>
      </c>
      <c r="O946" t="s">
        <v>79</v>
      </c>
      <c r="P946" t="s">
        <v>882</v>
      </c>
      <c r="Q946" t="s"/>
      <c r="R946" t="s">
        <v>107</v>
      </c>
      <c r="S946" t="s">
        <v>782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HYPERLINK("https://hotelmonitor-cachepage.eclerx.com/savepage/tk_1543382696407368_sr_2058.html","info")</f>
        <v/>
      </c>
      <c r="AA946" t="n">
        <v>49071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95</v>
      </c>
      <c r="AL946" t="s"/>
      <c r="AM946" t="s"/>
      <c r="AN946" t="s"/>
      <c r="AO946" t="s"/>
      <c r="AP946" t="n">
        <v>26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2329432</v>
      </c>
      <c r="AZ946" t="s">
        <v>883</v>
      </c>
      <c r="BA946" t="s"/>
      <c r="BB946" t="n">
        <v>316475</v>
      </c>
      <c r="BC946" t="n">
        <v>23.3163</v>
      </c>
      <c r="BD946" t="n">
        <v>42.7009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888</v>
      </c>
      <c r="F947" t="n">
        <v>2027345</v>
      </c>
      <c r="G947" t="s">
        <v>74</v>
      </c>
      <c r="H947" t="s">
        <v>75</v>
      </c>
      <c r="I947" t="s"/>
      <c r="J947" t="s">
        <v>76</v>
      </c>
      <c r="K947" t="n">
        <v>40.67</v>
      </c>
      <c r="L947" t="s">
        <v>77</v>
      </c>
      <c r="M947" t="s"/>
      <c r="N947" t="s">
        <v>97</v>
      </c>
      <c r="O947" t="s">
        <v>79</v>
      </c>
      <c r="P947" t="s">
        <v>889</v>
      </c>
      <c r="Q947" t="s"/>
      <c r="R947" t="s">
        <v>107</v>
      </c>
      <c r="S947" t="s">
        <v>430</v>
      </c>
      <c r="T947" t="s">
        <v>82</v>
      </c>
      <c r="U947" t="s"/>
      <c r="V947" t="s">
        <v>83</v>
      </c>
      <c r="W947" t="s">
        <v>138</v>
      </c>
      <c r="X947" t="s"/>
      <c r="Y947" t="s">
        <v>85</v>
      </c>
      <c r="Z947">
        <f>HYPERLINK("https://hotelmonitor-cachepage.eclerx.com/savepage/tk_15433829146052203_sr_2058.html","info")</f>
        <v/>
      </c>
      <c r="AA947" t="n">
        <v>102665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/>
      <c r="AO947" t="s"/>
      <c r="AP947" t="n">
        <v>67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2329884</v>
      </c>
      <c r="AZ947" t="s">
        <v>890</v>
      </c>
      <c r="BA947" t="s"/>
      <c r="BB947" t="n">
        <v>747671</v>
      </c>
      <c r="BC947" t="n">
        <v>23.383</v>
      </c>
      <c r="BD947" t="n">
        <v>42.657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888</v>
      </c>
      <c r="F948" t="n">
        <v>2027345</v>
      </c>
      <c r="G948" t="s">
        <v>74</v>
      </c>
      <c r="H948" t="s">
        <v>75</v>
      </c>
      <c r="I948" t="s"/>
      <c r="J948" t="s">
        <v>76</v>
      </c>
      <c r="K948" t="n">
        <v>43.67</v>
      </c>
      <c r="L948" t="s">
        <v>77</v>
      </c>
      <c r="M948" t="s"/>
      <c r="N948" t="s">
        <v>97</v>
      </c>
      <c r="O948" t="s">
        <v>79</v>
      </c>
      <c r="P948" t="s">
        <v>889</v>
      </c>
      <c r="Q948" t="s"/>
      <c r="R948" t="s">
        <v>107</v>
      </c>
      <c r="S948" t="s">
        <v>381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HYPERLINK("https://hotelmonitor-cachepage.eclerx.com/savepage/tk_15433829146052203_sr_2058.html","info")</f>
        <v/>
      </c>
      <c r="AA948" t="n">
        <v>102665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/>
      <c r="AO948" t="s"/>
      <c r="AP948" t="n">
        <v>67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2329884</v>
      </c>
      <c r="AZ948" t="s">
        <v>890</v>
      </c>
      <c r="BA948" t="s"/>
      <c r="BB948" t="n">
        <v>747671</v>
      </c>
      <c r="BC948" t="n">
        <v>23.383</v>
      </c>
      <c r="BD948" t="n">
        <v>42.657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888</v>
      </c>
      <c r="F949" t="n">
        <v>2027345</v>
      </c>
      <c r="G949" t="s">
        <v>74</v>
      </c>
      <c r="H949" t="s">
        <v>75</v>
      </c>
      <c r="I949" t="s"/>
      <c r="J949" t="s">
        <v>76</v>
      </c>
      <c r="K949" t="n">
        <v>44.33</v>
      </c>
      <c r="L949" t="s">
        <v>77</v>
      </c>
      <c r="M949" t="s"/>
      <c r="N949" t="s">
        <v>97</v>
      </c>
      <c r="O949" t="s">
        <v>79</v>
      </c>
      <c r="P949" t="s">
        <v>889</v>
      </c>
      <c r="Q949" t="s"/>
      <c r="R949" t="s">
        <v>107</v>
      </c>
      <c r="S949" t="s">
        <v>586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HYPERLINK("https://hotelmonitor-cachepage.eclerx.com/savepage/tk_15433829146052203_sr_2058.html","info")</f>
        <v/>
      </c>
      <c r="AA949" t="n">
        <v>102665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/>
      <c r="AO949" t="s"/>
      <c r="AP949" t="n">
        <v>67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2329884</v>
      </c>
      <c r="AZ949" t="s">
        <v>890</v>
      </c>
      <c r="BA949" t="s"/>
      <c r="BB949" t="n">
        <v>747671</v>
      </c>
      <c r="BC949" t="n">
        <v>23.383</v>
      </c>
      <c r="BD949" t="n">
        <v>42.657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888</v>
      </c>
      <c r="F950" t="n">
        <v>2027345</v>
      </c>
      <c r="G950" t="s">
        <v>74</v>
      </c>
      <c r="H950" t="s">
        <v>75</v>
      </c>
      <c r="I950" t="s"/>
      <c r="J950" t="s">
        <v>76</v>
      </c>
      <c r="K950" t="n">
        <v>46.33</v>
      </c>
      <c r="L950" t="s">
        <v>77</v>
      </c>
      <c r="M950" t="s"/>
      <c r="N950" t="s">
        <v>891</v>
      </c>
      <c r="O950" t="s">
        <v>79</v>
      </c>
      <c r="P950" t="s">
        <v>889</v>
      </c>
      <c r="Q950" t="s"/>
      <c r="R950" t="s">
        <v>107</v>
      </c>
      <c r="S950" t="s">
        <v>462</v>
      </c>
      <c r="T950" t="s">
        <v>82</v>
      </c>
      <c r="U950" t="s"/>
      <c r="V950" t="s">
        <v>83</v>
      </c>
      <c r="W950" t="s">
        <v>138</v>
      </c>
      <c r="X950" t="s"/>
      <c r="Y950" t="s">
        <v>85</v>
      </c>
      <c r="Z950">
        <f>HYPERLINK("https://hotelmonitor-cachepage.eclerx.com/savepage/tk_15433829146052203_sr_2058.html","info")</f>
        <v/>
      </c>
      <c r="AA950" t="n">
        <v>102665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/>
      <c r="AO950" t="s"/>
      <c r="AP950" t="n">
        <v>67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2329884</v>
      </c>
      <c r="AZ950" t="s">
        <v>890</v>
      </c>
      <c r="BA950" t="s"/>
      <c r="BB950" t="n">
        <v>747671</v>
      </c>
      <c r="BC950" t="n">
        <v>23.383</v>
      </c>
      <c r="BD950" t="n">
        <v>42.657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888</v>
      </c>
      <c r="F951" t="n">
        <v>2027345</v>
      </c>
      <c r="G951" t="s">
        <v>74</v>
      </c>
      <c r="H951" t="s">
        <v>75</v>
      </c>
      <c r="I951" t="s"/>
      <c r="J951" t="s">
        <v>76</v>
      </c>
      <c r="K951" t="n">
        <v>48</v>
      </c>
      <c r="L951" t="s">
        <v>77</v>
      </c>
      <c r="M951" t="s"/>
      <c r="N951" t="s">
        <v>892</v>
      </c>
      <c r="O951" t="s">
        <v>79</v>
      </c>
      <c r="P951" t="s">
        <v>889</v>
      </c>
      <c r="Q951" t="s"/>
      <c r="R951" t="s">
        <v>107</v>
      </c>
      <c r="S951" t="s">
        <v>408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HYPERLINK("https://hotelmonitor-cachepage.eclerx.com/savepage/tk_15433829146052203_sr_2058.html","info")</f>
        <v/>
      </c>
      <c r="AA951" t="n">
        <v>102665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/>
      <c r="AO951" t="s"/>
      <c r="AP951" t="n">
        <v>67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2329884</v>
      </c>
      <c r="AZ951" t="s">
        <v>890</v>
      </c>
      <c r="BA951" t="s"/>
      <c r="BB951" t="n">
        <v>747671</v>
      </c>
      <c r="BC951" t="n">
        <v>23.383</v>
      </c>
      <c r="BD951" t="n">
        <v>42.657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888</v>
      </c>
      <c r="F952" t="n">
        <v>2027345</v>
      </c>
      <c r="G952" t="s">
        <v>74</v>
      </c>
      <c r="H952" t="s">
        <v>75</v>
      </c>
      <c r="I952" t="s"/>
      <c r="J952" t="s">
        <v>76</v>
      </c>
      <c r="K952" t="n">
        <v>49.33</v>
      </c>
      <c r="L952" t="s">
        <v>77</v>
      </c>
      <c r="M952" t="s"/>
      <c r="N952" t="s">
        <v>893</v>
      </c>
      <c r="O952" t="s">
        <v>79</v>
      </c>
      <c r="P952" t="s">
        <v>889</v>
      </c>
      <c r="Q952" t="s"/>
      <c r="R952" t="s">
        <v>107</v>
      </c>
      <c r="S952" t="s">
        <v>223</v>
      </c>
      <c r="T952" t="s">
        <v>82</v>
      </c>
      <c r="U952" t="s"/>
      <c r="V952" t="s">
        <v>83</v>
      </c>
      <c r="W952" t="s">
        <v>138</v>
      </c>
      <c r="X952" t="s"/>
      <c r="Y952" t="s">
        <v>85</v>
      </c>
      <c r="Z952">
        <f>HYPERLINK("https://hotelmonitor-cachepage.eclerx.com/savepage/tk_15433829146052203_sr_2058.html","info")</f>
        <v/>
      </c>
      <c r="AA952" t="n">
        <v>102665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/>
      <c r="AO952" t="s"/>
      <c r="AP952" t="n">
        <v>67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2329884</v>
      </c>
      <c r="AZ952" t="s">
        <v>890</v>
      </c>
      <c r="BA952" t="s"/>
      <c r="BB952" t="n">
        <v>747671</v>
      </c>
      <c r="BC952" t="n">
        <v>23.383</v>
      </c>
      <c r="BD952" t="n">
        <v>42.657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888</v>
      </c>
      <c r="F953" t="n">
        <v>2027345</v>
      </c>
      <c r="G953" t="s">
        <v>74</v>
      </c>
      <c r="H953" t="s">
        <v>75</v>
      </c>
      <c r="I953" t="s"/>
      <c r="J953" t="s">
        <v>76</v>
      </c>
      <c r="K953" t="n">
        <v>53.33</v>
      </c>
      <c r="L953" t="s">
        <v>77</v>
      </c>
      <c r="M953" t="s"/>
      <c r="N953" t="s">
        <v>894</v>
      </c>
      <c r="O953" t="s">
        <v>79</v>
      </c>
      <c r="P953" t="s">
        <v>889</v>
      </c>
      <c r="Q953" t="s"/>
      <c r="R953" t="s">
        <v>107</v>
      </c>
      <c r="S953" t="s">
        <v>208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HYPERLINK("https://hotelmonitor-cachepage.eclerx.com/savepage/tk_15433829146052203_sr_2058.html","info")</f>
        <v/>
      </c>
      <c r="AA953" t="n">
        <v>102665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/>
      <c r="AO953" t="s"/>
      <c r="AP953" t="n">
        <v>67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2329884</v>
      </c>
      <c r="AZ953" t="s">
        <v>890</v>
      </c>
      <c r="BA953" t="s"/>
      <c r="BB953" t="n">
        <v>747671</v>
      </c>
      <c r="BC953" t="n">
        <v>23.383</v>
      </c>
      <c r="BD953" t="n">
        <v>42.657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888</v>
      </c>
      <c r="F954" t="n">
        <v>2027345</v>
      </c>
      <c r="G954" t="s">
        <v>74</v>
      </c>
      <c r="H954" t="s">
        <v>75</v>
      </c>
      <c r="I954" t="s"/>
      <c r="J954" t="s">
        <v>76</v>
      </c>
      <c r="K954" t="n">
        <v>54.67</v>
      </c>
      <c r="L954" t="s">
        <v>77</v>
      </c>
      <c r="M954" t="s"/>
      <c r="N954" t="s">
        <v>895</v>
      </c>
      <c r="O954" t="s">
        <v>79</v>
      </c>
      <c r="P954" t="s">
        <v>889</v>
      </c>
      <c r="Q954" t="s"/>
      <c r="R954" t="s">
        <v>107</v>
      </c>
      <c r="S954" t="s">
        <v>277</v>
      </c>
      <c r="T954" t="s">
        <v>82</v>
      </c>
      <c r="U954" t="s"/>
      <c r="V954" t="s">
        <v>83</v>
      </c>
      <c r="W954" t="s">
        <v>138</v>
      </c>
      <c r="X954" t="s"/>
      <c r="Y954" t="s">
        <v>85</v>
      </c>
      <c r="Z954">
        <f>HYPERLINK("https://hotelmonitor-cachepage.eclerx.com/savepage/tk_15433829146052203_sr_2058.html","info")</f>
        <v/>
      </c>
      <c r="AA954" t="n">
        <v>102665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/>
      <c r="AO954" t="s"/>
      <c r="AP954" t="n">
        <v>67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2329884</v>
      </c>
      <c r="AZ954" t="s">
        <v>890</v>
      </c>
      <c r="BA954" t="s"/>
      <c r="BB954" t="n">
        <v>747671</v>
      </c>
      <c r="BC954" t="n">
        <v>23.383</v>
      </c>
      <c r="BD954" t="n">
        <v>42.657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888</v>
      </c>
      <c r="F955" t="n">
        <v>2027345</v>
      </c>
      <c r="G955" t="s">
        <v>74</v>
      </c>
      <c r="H955" t="s">
        <v>75</v>
      </c>
      <c r="I955" t="s"/>
      <c r="J955" t="s">
        <v>76</v>
      </c>
      <c r="K955" t="n">
        <v>54.67</v>
      </c>
      <c r="L955" t="s">
        <v>77</v>
      </c>
      <c r="M955" t="s"/>
      <c r="N955" t="s">
        <v>896</v>
      </c>
      <c r="O955" t="s">
        <v>79</v>
      </c>
      <c r="P955" t="s">
        <v>889</v>
      </c>
      <c r="Q955" t="s"/>
      <c r="R955" t="s">
        <v>107</v>
      </c>
      <c r="S955" t="s">
        <v>277</v>
      </c>
      <c r="T955" t="s">
        <v>82</v>
      </c>
      <c r="U955" t="s"/>
      <c r="V955" t="s">
        <v>83</v>
      </c>
      <c r="W955" t="s">
        <v>138</v>
      </c>
      <c r="X955" t="s"/>
      <c r="Y955" t="s">
        <v>85</v>
      </c>
      <c r="Z955">
        <f>HYPERLINK("https://hotelmonitor-cachepage.eclerx.com/savepage/tk_15433829146052203_sr_2058.html","info")</f>
        <v/>
      </c>
      <c r="AA955" t="n">
        <v>102665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/>
      <c r="AO955" t="s"/>
      <c r="AP955" t="n">
        <v>67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2329884</v>
      </c>
      <c r="AZ955" t="s">
        <v>890</v>
      </c>
      <c r="BA955" t="s"/>
      <c r="BB955" t="n">
        <v>747671</v>
      </c>
      <c r="BC955" t="n">
        <v>23.383</v>
      </c>
      <c r="BD955" t="n">
        <v>42.657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888</v>
      </c>
      <c r="F956" t="n">
        <v>2027345</v>
      </c>
      <c r="G956" t="s">
        <v>74</v>
      </c>
      <c r="H956" t="s">
        <v>75</v>
      </c>
      <c r="I956" t="s"/>
      <c r="J956" t="s">
        <v>76</v>
      </c>
      <c r="K956" t="n">
        <v>56.33</v>
      </c>
      <c r="L956" t="s">
        <v>77</v>
      </c>
      <c r="M956" t="s"/>
      <c r="N956" t="s">
        <v>893</v>
      </c>
      <c r="O956" t="s">
        <v>79</v>
      </c>
      <c r="P956" t="s">
        <v>889</v>
      </c>
      <c r="Q956" t="s"/>
      <c r="R956" t="s">
        <v>107</v>
      </c>
      <c r="S956" t="s">
        <v>591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HYPERLINK("https://hotelmonitor-cachepage.eclerx.com/savepage/tk_15433829146052203_sr_2058.html","info")</f>
        <v/>
      </c>
      <c r="AA956" t="n">
        <v>102665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/>
      <c r="AO956" t="s"/>
      <c r="AP956" t="n">
        <v>67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2329884</v>
      </c>
      <c r="AZ956" t="s">
        <v>890</v>
      </c>
      <c r="BA956" t="s"/>
      <c r="BB956" t="n">
        <v>747671</v>
      </c>
      <c r="BC956" t="n">
        <v>23.383</v>
      </c>
      <c r="BD956" t="n">
        <v>42.657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888</v>
      </c>
      <c r="F957" t="n">
        <v>2027345</v>
      </c>
      <c r="G957" t="s">
        <v>74</v>
      </c>
      <c r="H957" t="s">
        <v>75</v>
      </c>
      <c r="I957" t="s"/>
      <c r="J957" t="s">
        <v>76</v>
      </c>
      <c r="K957" t="n">
        <v>56.67</v>
      </c>
      <c r="L957" t="s">
        <v>77</v>
      </c>
      <c r="M957" t="s"/>
      <c r="N957" t="s">
        <v>102</v>
      </c>
      <c r="O957" t="s">
        <v>79</v>
      </c>
      <c r="P957" t="s">
        <v>889</v>
      </c>
      <c r="Q957" t="s"/>
      <c r="R957" t="s">
        <v>107</v>
      </c>
      <c r="S957" t="s">
        <v>436</v>
      </c>
      <c r="T957" t="s">
        <v>82</v>
      </c>
      <c r="U957" t="s"/>
      <c r="V957" t="s">
        <v>83</v>
      </c>
      <c r="W957" t="s">
        <v>138</v>
      </c>
      <c r="X957" t="s"/>
      <c r="Y957" t="s">
        <v>85</v>
      </c>
      <c r="Z957">
        <f>HYPERLINK("https://hotelmonitor-cachepage.eclerx.com/savepage/tk_15433829146052203_sr_2058.html","info")</f>
        <v/>
      </c>
      <c r="AA957" t="n">
        <v>102665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/>
      <c r="AO957" t="s"/>
      <c r="AP957" t="n">
        <v>67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2329884</v>
      </c>
      <c r="AZ957" t="s">
        <v>890</v>
      </c>
      <c r="BA957" t="s"/>
      <c r="BB957" t="n">
        <v>747671</v>
      </c>
      <c r="BC957" t="n">
        <v>23.383</v>
      </c>
      <c r="BD957" t="n">
        <v>42.657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888</v>
      </c>
      <c r="F958" t="n">
        <v>2027345</v>
      </c>
      <c r="G958" t="s">
        <v>74</v>
      </c>
      <c r="H958" t="s">
        <v>75</v>
      </c>
      <c r="I958" t="s"/>
      <c r="J958" t="s">
        <v>76</v>
      </c>
      <c r="K958" t="n">
        <v>58.67</v>
      </c>
      <c r="L958" t="s">
        <v>77</v>
      </c>
      <c r="M958" t="s"/>
      <c r="N958" t="s">
        <v>153</v>
      </c>
      <c r="O958" t="s">
        <v>79</v>
      </c>
      <c r="P958" t="s">
        <v>889</v>
      </c>
      <c r="Q958" t="s"/>
      <c r="R958" t="s">
        <v>107</v>
      </c>
      <c r="S958" t="s">
        <v>127</v>
      </c>
      <c r="T958" t="s">
        <v>82</v>
      </c>
      <c r="U958" t="s"/>
      <c r="V958" t="s">
        <v>83</v>
      </c>
      <c r="W958" t="s">
        <v>138</v>
      </c>
      <c r="X958" t="s"/>
      <c r="Y958" t="s">
        <v>85</v>
      </c>
      <c r="Z958">
        <f>HYPERLINK("https://hotelmonitor-cachepage.eclerx.com/savepage/tk_15433829146052203_sr_2058.html","info")</f>
        <v/>
      </c>
      <c r="AA958" t="n">
        <v>102665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/>
      <c r="AO958" t="s"/>
      <c r="AP958" t="n">
        <v>67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2329884</v>
      </c>
      <c r="AZ958" t="s">
        <v>890</v>
      </c>
      <c r="BA958" t="s"/>
      <c r="BB958" t="n">
        <v>747671</v>
      </c>
      <c r="BC958" t="n">
        <v>23.383</v>
      </c>
      <c r="BD958" t="n">
        <v>42.657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888</v>
      </c>
      <c r="F959" t="n">
        <v>2027345</v>
      </c>
      <c r="G959" t="s">
        <v>74</v>
      </c>
      <c r="H959" t="s">
        <v>75</v>
      </c>
      <c r="I959" t="s"/>
      <c r="J959" t="s">
        <v>76</v>
      </c>
      <c r="K959" t="n">
        <v>59.67</v>
      </c>
      <c r="L959" t="s">
        <v>77</v>
      </c>
      <c r="M959" t="s"/>
      <c r="N959" t="s">
        <v>153</v>
      </c>
      <c r="O959" t="s">
        <v>79</v>
      </c>
      <c r="P959" t="s">
        <v>889</v>
      </c>
      <c r="Q959" t="s"/>
      <c r="R959" t="s">
        <v>107</v>
      </c>
      <c r="S959" t="s">
        <v>593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HYPERLINK("https://hotelmonitor-cachepage.eclerx.com/savepage/tk_15433829146052203_sr_2058.html","info")</f>
        <v/>
      </c>
      <c r="AA959" t="n">
        <v>102665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/>
      <c r="AO959" t="s"/>
      <c r="AP959" t="n">
        <v>67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2329884</v>
      </c>
      <c r="AZ959" t="s">
        <v>890</v>
      </c>
      <c r="BA959" t="s"/>
      <c r="BB959" t="n">
        <v>747671</v>
      </c>
      <c r="BC959" t="n">
        <v>23.383</v>
      </c>
      <c r="BD959" t="n">
        <v>42.657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888</v>
      </c>
      <c r="F960" t="n">
        <v>2027345</v>
      </c>
      <c r="G960" t="s">
        <v>74</v>
      </c>
      <c r="H960" t="s">
        <v>75</v>
      </c>
      <c r="I960" t="s"/>
      <c r="J960" t="s">
        <v>76</v>
      </c>
      <c r="K960" t="n">
        <v>66.33</v>
      </c>
      <c r="L960" t="s">
        <v>77</v>
      </c>
      <c r="M960" t="s"/>
      <c r="N960" t="s">
        <v>153</v>
      </c>
      <c r="O960" t="s">
        <v>79</v>
      </c>
      <c r="P960" t="s">
        <v>889</v>
      </c>
      <c r="Q960" t="s"/>
      <c r="R960" t="s">
        <v>107</v>
      </c>
      <c r="S960" t="s">
        <v>128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HYPERLINK("https://hotelmonitor-cachepage.eclerx.com/savepage/tk_15433829146052203_sr_2058.html","info")</f>
        <v/>
      </c>
      <c r="AA960" t="n">
        <v>102665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/>
      <c r="AO960" t="s"/>
      <c r="AP960" t="n">
        <v>67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2329884</v>
      </c>
      <c r="AZ960" t="s">
        <v>890</v>
      </c>
      <c r="BA960" t="s"/>
      <c r="BB960" t="n">
        <v>747671</v>
      </c>
      <c r="BC960" t="n">
        <v>23.383</v>
      </c>
      <c r="BD960" t="n">
        <v>42.657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888</v>
      </c>
      <c r="F961" t="n">
        <v>2027345</v>
      </c>
      <c r="G961" t="s">
        <v>74</v>
      </c>
      <c r="H961" t="s">
        <v>75</v>
      </c>
      <c r="I961" t="s"/>
      <c r="J961" t="s">
        <v>76</v>
      </c>
      <c r="K961" t="n">
        <v>70.33</v>
      </c>
      <c r="L961" t="s">
        <v>77</v>
      </c>
      <c r="M961" t="s"/>
      <c r="N961" t="s">
        <v>164</v>
      </c>
      <c r="O961" t="s">
        <v>79</v>
      </c>
      <c r="P961" t="s">
        <v>889</v>
      </c>
      <c r="Q961" t="s"/>
      <c r="R961" t="s">
        <v>107</v>
      </c>
      <c r="S961" t="s">
        <v>286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HYPERLINK("https://hotelmonitor-cachepage.eclerx.com/savepage/tk_15433829146052203_sr_2058.html","info")</f>
        <v/>
      </c>
      <c r="AA961" t="n">
        <v>102665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/>
      <c r="AO961" t="s"/>
      <c r="AP961" t="n">
        <v>67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2329884</v>
      </c>
      <c r="AZ961" t="s">
        <v>890</v>
      </c>
      <c r="BA961" t="s"/>
      <c r="BB961" t="n">
        <v>747671</v>
      </c>
      <c r="BC961" t="n">
        <v>23.383</v>
      </c>
      <c r="BD961" t="n">
        <v>42.657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888</v>
      </c>
      <c r="F962" t="n">
        <v>2027345</v>
      </c>
      <c r="G962" t="s">
        <v>74</v>
      </c>
      <c r="H962" t="s">
        <v>75</v>
      </c>
      <c r="I962" t="s"/>
      <c r="J962" t="s">
        <v>76</v>
      </c>
      <c r="K962" t="n">
        <v>70.33</v>
      </c>
      <c r="L962" t="s">
        <v>77</v>
      </c>
      <c r="M962" t="s"/>
      <c r="N962" t="s">
        <v>164</v>
      </c>
      <c r="O962" t="s">
        <v>79</v>
      </c>
      <c r="P962" t="s">
        <v>889</v>
      </c>
      <c r="Q962" t="s"/>
      <c r="R962" t="s">
        <v>107</v>
      </c>
      <c r="S962" t="s">
        <v>286</v>
      </c>
      <c r="T962" t="s">
        <v>82</v>
      </c>
      <c r="U962" t="s"/>
      <c r="V962" t="s">
        <v>83</v>
      </c>
      <c r="W962" t="s">
        <v>138</v>
      </c>
      <c r="X962" t="s"/>
      <c r="Y962" t="s">
        <v>85</v>
      </c>
      <c r="Z962">
        <f>HYPERLINK("https://hotelmonitor-cachepage.eclerx.com/savepage/tk_15433829146052203_sr_2058.html","info")</f>
        <v/>
      </c>
      <c r="AA962" t="n">
        <v>102665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/>
      <c r="AO962" t="s"/>
      <c r="AP962" t="n">
        <v>67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2329884</v>
      </c>
      <c r="AZ962" t="s">
        <v>890</v>
      </c>
      <c r="BA962" t="s"/>
      <c r="BB962" t="n">
        <v>747671</v>
      </c>
      <c r="BC962" t="n">
        <v>23.383</v>
      </c>
      <c r="BD962" t="n">
        <v>42.657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888</v>
      </c>
      <c r="F963" t="n">
        <v>2027345</v>
      </c>
      <c r="G963" t="s">
        <v>74</v>
      </c>
      <c r="H963" t="s">
        <v>75</v>
      </c>
      <c r="I963" t="s"/>
      <c r="J963" t="s">
        <v>76</v>
      </c>
      <c r="K963" t="n">
        <v>78</v>
      </c>
      <c r="L963" t="s">
        <v>77</v>
      </c>
      <c r="M963" t="s"/>
      <c r="N963" t="s">
        <v>164</v>
      </c>
      <c r="O963" t="s">
        <v>79</v>
      </c>
      <c r="P963" t="s">
        <v>889</v>
      </c>
      <c r="Q963" t="s"/>
      <c r="R963" t="s">
        <v>107</v>
      </c>
      <c r="S963" t="s">
        <v>210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HYPERLINK("https://hotelmonitor-cachepage.eclerx.com/savepage/tk_15433829146052203_sr_2058.html","info")</f>
        <v/>
      </c>
      <c r="AA963" t="n">
        <v>102665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/>
      <c r="AO963" t="s"/>
      <c r="AP963" t="n">
        <v>67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2329884</v>
      </c>
      <c r="AZ963" t="s">
        <v>890</v>
      </c>
      <c r="BA963" t="s"/>
      <c r="BB963" t="n">
        <v>747671</v>
      </c>
      <c r="BC963" t="n">
        <v>23.383</v>
      </c>
      <c r="BD963" t="n">
        <v>42.657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888</v>
      </c>
      <c r="F964" t="n">
        <v>2027345</v>
      </c>
      <c r="G964" t="s">
        <v>74</v>
      </c>
      <c r="H964" t="s">
        <v>75</v>
      </c>
      <c r="I964" t="s"/>
      <c r="J964" t="s">
        <v>76</v>
      </c>
      <c r="K964" t="n">
        <v>89</v>
      </c>
      <c r="L964" t="s">
        <v>77</v>
      </c>
      <c r="M964" t="s"/>
      <c r="N964" t="s">
        <v>897</v>
      </c>
      <c r="O964" t="s">
        <v>79</v>
      </c>
      <c r="P964" t="s">
        <v>889</v>
      </c>
      <c r="Q964" t="s"/>
      <c r="R964" t="s">
        <v>107</v>
      </c>
      <c r="S964" t="s">
        <v>295</v>
      </c>
      <c r="T964" t="s">
        <v>82</v>
      </c>
      <c r="U964" t="s"/>
      <c r="V964" t="s">
        <v>83</v>
      </c>
      <c r="W964" t="s">
        <v>138</v>
      </c>
      <c r="X964" t="s"/>
      <c r="Y964" t="s">
        <v>85</v>
      </c>
      <c r="Z964">
        <f>HYPERLINK("https://hotelmonitor-cachepage.eclerx.com/savepage/tk_15433829146052203_sr_2058.html","info")</f>
        <v/>
      </c>
      <c r="AA964" t="n">
        <v>102665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/>
      <c r="AO964" t="s"/>
      <c r="AP964" t="n">
        <v>67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2329884</v>
      </c>
      <c r="AZ964" t="s">
        <v>890</v>
      </c>
      <c r="BA964" t="s"/>
      <c r="BB964" t="n">
        <v>747671</v>
      </c>
      <c r="BC964" t="n">
        <v>23.383</v>
      </c>
      <c r="BD964" t="n">
        <v>42.657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888</v>
      </c>
      <c r="F965" t="n">
        <v>2027345</v>
      </c>
      <c r="G965" t="s">
        <v>74</v>
      </c>
      <c r="H965" t="s">
        <v>75</v>
      </c>
      <c r="I965" t="s"/>
      <c r="J965" t="s">
        <v>76</v>
      </c>
      <c r="K965" t="n">
        <v>91.33</v>
      </c>
      <c r="L965" t="s">
        <v>77</v>
      </c>
      <c r="M965" t="s"/>
      <c r="N965" t="s">
        <v>898</v>
      </c>
      <c r="O965" t="s">
        <v>79</v>
      </c>
      <c r="P965" t="s">
        <v>889</v>
      </c>
      <c r="Q965" t="s"/>
      <c r="R965" t="s">
        <v>107</v>
      </c>
      <c r="S965" t="s">
        <v>617</v>
      </c>
      <c r="T965" t="s">
        <v>82</v>
      </c>
      <c r="U965" t="s"/>
      <c r="V965" t="s">
        <v>83</v>
      </c>
      <c r="W965" t="s">
        <v>138</v>
      </c>
      <c r="X965" t="s"/>
      <c r="Y965" t="s">
        <v>85</v>
      </c>
      <c r="Z965">
        <f>HYPERLINK("https://hotelmonitor-cachepage.eclerx.com/savepage/tk_15433829146052203_sr_2058.html","info")</f>
        <v/>
      </c>
      <c r="AA965" t="n">
        <v>102665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/>
      <c r="AO965" t="s"/>
      <c r="AP965" t="n">
        <v>67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2329884</v>
      </c>
      <c r="AZ965" t="s">
        <v>890</v>
      </c>
      <c r="BA965" t="s"/>
      <c r="BB965" t="n">
        <v>747671</v>
      </c>
      <c r="BC965" t="n">
        <v>23.383</v>
      </c>
      <c r="BD965" t="n">
        <v>42.657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888</v>
      </c>
      <c r="F966" t="n">
        <v>2027345</v>
      </c>
      <c r="G966" t="s">
        <v>74</v>
      </c>
      <c r="H966" t="s">
        <v>75</v>
      </c>
      <c r="I966" t="s"/>
      <c r="J966" t="s">
        <v>76</v>
      </c>
      <c r="K966" t="n">
        <v>97</v>
      </c>
      <c r="L966" t="s">
        <v>77</v>
      </c>
      <c r="M966" t="s"/>
      <c r="N966" t="s">
        <v>897</v>
      </c>
      <c r="O966" t="s">
        <v>79</v>
      </c>
      <c r="P966" t="s">
        <v>889</v>
      </c>
      <c r="Q966" t="s"/>
      <c r="R966" t="s">
        <v>107</v>
      </c>
      <c r="S966" t="s">
        <v>344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HYPERLINK("https://hotelmonitor-cachepage.eclerx.com/savepage/tk_15433829146052203_sr_2058.html","info")</f>
        <v/>
      </c>
      <c r="AA966" t="n">
        <v>102665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/>
      <c r="AO966" t="s"/>
      <c r="AP966" t="n">
        <v>67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2329884</v>
      </c>
      <c r="AZ966" t="s">
        <v>890</v>
      </c>
      <c r="BA966" t="s"/>
      <c r="BB966" t="n">
        <v>747671</v>
      </c>
      <c r="BC966" t="n">
        <v>23.383</v>
      </c>
      <c r="BD966" t="n">
        <v>42.657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2018-11-28T05:34:48Z</dcterms:created>
  <dcterms:modified xmlns:dcterms="http://purl.org/dc/terms/" xmlns:xsi="http://www.w3.org/2001/XMLSchema-instance" xsi:type="dcterms:W3CDTF">2018-11-28T05:34:48Z</dcterms:modified>
</cp:coreProperties>
</file>