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<sst xmlns="http://schemas.openxmlformats.org/spreadsheetml/2006/main" uniqueCount="938">
  <si>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</si>
  <si>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</si>
  <si>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</si>
  <si>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</si>
  <si>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</si>
  <si>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</si>
  <si>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</si>
  <si>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</si>
  <si>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</si>
  <si>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</si>
  <si>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</si>
  <si>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</si>
  <si>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</si>
  <si>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</si>
  <si>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</si>
  <si>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</si>
  <si>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</si>
  <si>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</si>
  <si>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</si>
  <si>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</si>
  <si>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</si>
  <si>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</si>
  <si>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</si>
  <si>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</si>
  <si>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</si>
  <si>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</si>
  <si>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</si>
  <si>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</si>
  <si>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</si>
  <si>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</si>
  <si>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</si>
  <si>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</si>
  <si>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</si>
  <si>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</si>
  <si>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</si>
  <si>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</si>
  <si>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</si>
  <si>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</si>
  <si>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</si>
  <si>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</si>
  <si>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</si>
  <si>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</si>
  <si>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</si>
  <si>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</si>
  <si>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</si>
  <si>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</si>
  <si>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</si>
  <si>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</si>
  <si>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</si>
  <si>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</si>
  <si>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</si>
  <si>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</si>
  <si>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</si>
  <si>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</si>
  <si>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</si>
  <si>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</si>
  <si>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</si>
  <si>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</si>
  <si>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</si>
  <si>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</si>
  <si>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</si>
  <si>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</si>
  <si>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</si>
  <si>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</si>
  <si>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</si>
  <si>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</si>
  <si>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</si>
  <si>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</si>
  <si>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</si>
  <si>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</si>
  <si>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11:01</t>
  </si>
  <si>
    <t>Global Market H1</t>
  </si>
  <si>
    <t>17/12/2018</t>
  </si>
  <si>
    <t>Ibis Amsterdam Centre</t>
  </si>
  <si>
    <t>UK</t>
  </si>
  <si>
    <t>AMS</t>
  </si>
  <si>
    <t>NL</t>
  </si>
  <si>
    <t>Room with Ibis twin beds</t>
  </si>
  <si>
    <t>X09</t>
  </si>
  <si>
    <t>Ibis Centre</t>
  </si>
  <si>
    <t>3EST</t>
  </si>
  <si>
    <t>221.50</t>
  </si>
  <si>
    <t>GBP</t>
  </si>
  <si>
    <t>Available</t>
  </si>
  <si>
    <t>BB</t>
  </si>
  <si>
    <t>Completed</t>
  </si>
  <si>
    <t>004:ACCOR:II:1556:RB1DER:RB1DER:TWC</t>
  </si>
  <si>
    <t>H</t>
  </si>
  <si>
    <t>N</t>
  </si>
  <si>
    <t>Free</t>
  </si>
  <si>
    <t>2 Adt</t>
  </si>
  <si>
    <t>49 Stationsplein,Amsterdam 1012 AB,Netherlands,31-20-5222899</t>
  </si>
  <si>
    <t>https://hotelmonitor-cachepage.eclerx.com/savepage/tk_15439015578812861_sr_2153.html</t>
  </si>
  <si>
    <t>AMS_IBI1</t>
  </si>
  <si>
    <t>205.00</t>
  </si>
  <si>
    <t>Avenue</t>
  </si>
  <si>
    <t>Standard Twin</t>
  </si>
  <si>
    <t>156.00</t>
  </si>
  <si>
    <t>001:AVE:18353:M177669:353499:99551</t>
  </si>
  <si>
    <t>Nieuwezijds Voorburgurgwal 33,Amsterdam 1012 RD,Netherlands,31-20-5309530</t>
  </si>
  <si>
    <t>https://hotelmonitor-cachepage.eclerx.com/savepage/tk_1543901543809657_sr_2153.html</t>
  </si>
  <si>
    <t>AMS_AVE</t>
  </si>
  <si>
    <t>135.25</t>
  </si>
  <si>
    <t>Arena</t>
  </si>
  <si>
    <t>Fabulous Suite</t>
  </si>
  <si>
    <t>Hotel Arena B.v.</t>
  </si>
  <si>
    <t>4EST</t>
  </si>
  <si>
    <t>423.25</t>
  </si>
  <si>
    <t>RO</t>
  </si>
  <si>
    <t>001:ARE:18352:M134051:170720:272186</t>
  </si>
  <si>
    <t>Amstel 144,Amsterdam 1017 AE,Netherlands,31-20-5307878</t>
  </si>
  <si>
    <t>https://hotelmonitor-cachepage.eclerx.com/savepage/tk_15439015479336894_sr_2153.html</t>
  </si>
  <si>
    <t>AMS_ARE</t>
  </si>
  <si>
    <t>371.25</t>
  </si>
  <si>
    <t>NH Amsterdam Noord</t>
  </si>
  <si>
    <t>Standard Flexible Room</t>
  </si>
  <si>
    <t>NH City Noord</t>
  </si>
  <si>
    <t>153.00</t>
  </si>
  <si>
    <t>001:NHC7:189671:M164808:292038:393001</t>
  </si>
  <si>
    <t>Distelkade 21,Amsterdam 1031 XP,Netherlands,312-063-44366</t>
  </si>
  <si>
    <t>https://hotelmonitor-cachepage.eclerx.com/savepage/tk_1543901576610119_sr_2153.html</t>
  </si>
  <si>
    <t>AMS_NHC7</t>
  </si>
  <si>
    <t>133.00</t>
  </si>
  <si>
    <t>NH Bussum Jan Tabak</t>
  </si>
  <si>
    <t>140.75</t>
  </si>
  <si>
    <t>001:GOL:73580:M165879:298637:399681</t>
  </si>
  <si>
    <t>Amersfoortsestraatweg 27,Bussum 1401CV,Netherlands,313-569-59911</t>
  </si>
  <si>
    <t>https://hotelmonitor-cachepage.eclerx.com/savepage/tk_15439015838763185_sr_2153.html</t>
  </si>
  <si>
    <t>BUSU_GOL</t>
  </si>
  <si>
    <t>121.25</t>
  </si>
  <si>
    <t>BUSU</t>
  </si>
  <si>
    <t>03/12/2018 20:12</t>
  </si>
  <si>
    <t>Hyatt Regency Aamsterdam</t>
  </si>
  <si>
    <t>CANAL VIEW TWIN</t>
  </si>
  <si>
    <t>Hyatt Regency Amsterdam</t>
  </si>
  <si>
    <t>306.00</t>
  </si>
  <si>
    <t>004:HYATT:HY:AMSRA:GT14:GT14:1VWT</t>
  </si>
  <si>
    <t>Sarphatistraat 104,Amsterdam AMSTERDAM, NETHERLANDS, 1018 GV,Netherlands,31-20-5541234</t>
  </si>
  <si>
    <t>https://hotelmonitor-cachepage.eclerx.com/savepage/tk_15438482363780742_sr_2153.html</t>
  </si>
  <si>
    <t>AMS_HYA</t>
  </si>
  <si>
    <t>278.00</t>
  </si>
  <si>
    <t>Steigenberger Amsterdam Airport</t>
  </si>
  <si>
    <t>Superior Room with Queen or Twin Bed</t>
  </si>
  <si>
    <t>Steigenberger Airport Hotel Amsterdam</t>
  </si>
  <si>
    <t>192.00</t>
  </si>
  <si>
    <t>004:STEIGENBER:ST:HYSAMS04:GT2:GT2:SUD</t>
  </si>
  <si>
    <t>Stationsplein ZW 951, Amsterdam Schiphol 1117, Netherlands, 31-20-5400777, http://www.steigenberger.com/en/</t>
  </si>
  <si>
    <t>https://hotelmonitor-cachepage.eclerx.com/savepage/tk_1543901588615669_sr_2153.html</t>
  </si>
  <si>
    <t>AMSB_DOR1</t>
  </si>
  <si>
    <t>177.75</t>
  </si>
  <si>
    <t>AMSB</t>
  </si>
  <si>
    <t>Holiday Inn Express Amsterdam - City Hall</t>
  </si>
  <si>
    <t>1 Double Bed Non Smoking</t>
  </si>
  <si>
    <t>149.50</t>
  </si>
  <si>
    <t>002:IHG:EX:AMSCH:GT2:GT2:1DN</t>
  </si>
  <si>
    <t>Valkenburgerstraat 14, Amsterdam AMSTERDAM, 1011 LZ, Netherlands, 31-20-2252732, WWW.IHG.COM/HOLIDAYINNEXPRESS/HOTELS/US/EN/AMSTERDAM/AMSCH/</t>
  </si>
  <si>
    <t>https://hotelmonitor-cachepage.eclerx.com/savepage/tk_1543848222944689_sr_2153.html</t>
  </si>
  <si>
    <t>AMS_HOL9</t>
  </si>
  <si>
    <t>136.00</t>
  </si>
  <si>
    <t>Nadia</t>
  </si>
  <si>
    <t>Standard Double</t>
  </si>
  <si>
    <t>2EST</t>
  </si>
  <si>
    <t>152.00</t>
  </si>
  <si>
    <t>001:NAD:4229:S4145:4659:96443</t>
  </si>
  <si>
    <t>Raadhuisstraat 51,Amsterdam 1016 DD,Netherlands,31-20-6201550</t>
  </si>
  <si>
    <t>https://hotelmonitor-cachepage.eclerx.com/savepage/tk_15439015637291665_sr_2153.html</t>
  </si>
  <si>
    <t>AMS_NAD</t>
  </si>
  <si>
    <t>131.50</t>
  </si>
  <si>
    <t>Ink Hotel Amsterdam Mgallery</t>
  </si>
  <si>
    <t>Superior Room twin beds</t>
  </si>
  <si>
    <t>INK Hotel Amsterdam, MGallery Collection</t>
  </si>
  <si>
    <t>357.00</t>
  </si>
  <si>
    <t>004:ACCOR:ME:1159:RB3DER:RB3DER:TWB</t>
  </si>
  <si>
    <t>Nieuwezijds Voorburgwal 67,Amsterdam 1012 RE,Netherlands,31-20-6275900</t>
  </si>
  <si>
    <t>https://hotelmonitor-cachepage.eclerx.com/savepage/tk_15439015621183922_sr_2153.html</t>
  </si>
  <si>
    <t>AMS_SOF</t>
  </si>
  <si>
    <t>330.00</t>
  </si>
  <si>
    <t>NH Amsterdam Caransa</t>
  </si>
  <si>
    <t>Superior with View Free Breakfast Room</t>
  </si>
  <si>
    <t>Nh Amsterdam Caransa</t>
  </si>
  <si>
    <t>301.75</t>
  </si>
  <si>
    <t>001:CAR:16849:M156303:254092:358417</t>
  </si>
  <si>
    <t>Rembrandtplein 19,Amsterdam 1017 CT,Netherlands,31-20-5540800</t>
  </si>
  <si>
    <t>https://hotelmonitor-cachepage.eclerx.com/savepage/tk_1543901547106471_sr_2153.html</t>
  </si>
  <si>
    <t>AMS_CAR</t>
  </si>
  <si>
    <t>265.00</t>
  </si>
  <si>
    <t>Best Western Zaan Inn</t>
  </si>
  <si>
    <t>2 Single Beds Non Smoking</t>
  </si>
  <si>
    <t>124.00</t>
  </si>
  <si>
    <t>002:BW:BW:92731:GTAA:GTA:A2TGTAA</t>
  </si>
  <si>
    <t>Grenehout 22,Zaandijk ZAANDAM, 1507 EB,Nauru,31-75-3030340</t>
  </si>
  <si>
    <t>https://hotelmonitor-cachepage.eclerx.com/savepage/tk_15439015961374373_sr_2153.html</t>
  </si>
  <si>
    <t>ZAAI_BES</t>
  </si>
  <si>
    <t>109.50</t>
  </si>
  <si>
    <t>ZAAI</t>
  </si>
  <si>
    <t>Radisson Blu Amsterdam Airport</t>
  </si>
  <si>
    <t>Premium Room</t>
  </si>
  <si>
    <t>Radisson Blu Amsterdam Schiphol</t>
  </si>
  <si>
    <t>185.25</t>
  </si>
  <si>
    <t>004:CARLSON:RAD:AMSZQ:GTAMER10:GTAMER10:BUS</t>
  </si>
  <si>
    <t>Boeing Avenue 2,Schiphol-Rijk,Amsterdam Schiphol 1119 PB,Netherlands,31-20-6553131</t>
  </si>
  <si>
    <t>https://hotelmonitor-cachepage.eclerx.com/savepage/tk_15439015875362632_sr_2153.html</t>
  </si>
  <si>
    <t>AMSB_RAD</t>
  </si>
  <si>
    <t>174.75</t>
  </si>
  <si>
    <t>Amsterdam Tropen</t>
  </si>
  <si>
    <t>Amsterdam Tropen Hotel</t>
  </si>
  <si>
    <t>197.00</t>
  </si>
  <si>
    <t>001:TUL1:24864:S24303:93876:129218</t>
  </si>
  <si>
    <t>Linnaeusstraat 2C,Amsterdam 1092 CK,Netherlands,31-20-6925111</t>
  </si>
  <si>
    <t>https://hotelmonitor-cachepage.eclerx.com/savepage/tk_15439015786448684_sr_2153.html</t>
  </si>
  <si>
    <t>AMS_TUL1</t>
  </si>
  <si>
    <t>171.00</t>
  </si>
  <si>
    <t>Hampton By Hilton Amsterdam City Centre East</t>
  </si>
  <si>
    <t>Queen Room Non Smoking</t>
  </si>
  <si>
    <t>Hampton By Hilton Amsterdam Centre East</t>
  </si>
  <si>
    <t>239.50</t>
  </si>
  <si>
    <t>004:HILTON:HX:AMSHX:GTA45A:GTA45A:NUR</t>
  </si>
  <si>
    <t>Panamalaan 188-196,Amsterdam AMSTERDAM, 1019 AZ,Netherlands,31-20-2159999</t>
  </si>
  <si>
    <t>https://hotelmonitor-cachepage.eclerx.com/savepage/tk_15439015346184523_sr_2153.html</t>
  </si>
  <si>
    <t>AMS_HAML</t>
  </si>
  <si>
    <t>226.00</t>
  </si>
  <si>
    <t>Xo Hotels Park West</t>
  </si>
  <si>
    <t>XO hotels Park West</t>
  </si>
  <si>
    <t>113.50</t>
  </si>
  <si>
    <t>001:9C:29302:M105334:129222:148086</t>
  </si>
  <si>
    <t>Molenwerf 1,Amsterdam 1014 AG,Netherlands,31-20-2629260</t>
  </si>
  <si>
    <t>https://hotelmonitor-cachepage.eclerx.com/savepage/tk_15439015463053834_sr_2153.html</t>
  </si>
  <si>
    <t>AMS_9C</t>
  </si>
  <si>
    <t>99.00</t>
  </si>
  <si>
    <t>Intercontinental Amstel Amsterdam</t>
  </si>
  <si>
    <t>Executive King City View</t>
  </si>
  <si>
    <t>InterContinental Amstel Amsterdam</t>
  </si>
  <si>
    <t>5EST</t>
  </si>
  <si>
    <t>561.50</t>
  </si>
  <si>
    <t>002:IHG:IC:HAMS:GT2:GT2:CSP</t>
  </si>
  <si>
    <t>Professor Tulpplein 1, Amsterdam 1018 GX, Netherlands, 31-20-6226060, http://www.amsterdam.intercontinental.com</t>
  </si>
  <si>
    <t>https://hotelmonitor-cachepage.eclerx.com/savepage/tk_15439015734076455_sr_2153.html</t>
  </si>
  <si>
    <t>AMS_AMS1</t>
  </si>
  <si>
    <t>511.00</t>
  </si>
  <si>
    <t>Edison Hotel</t>
  </si>
  <si>
    <t>001:925:240477:M196729:409631:514209</t>
  </si>
  <si>
    <t>Elandsgracht 92,Amsterdam 1016 TZ,Netherlands,312-073-70690</t>
  </si>
  <si>
    <t>https://hotelmonitor-cachepage.eclerx.com/savepage/tk_15439015794778748_sr_2153.html</t>
  </si>
  <si>
    <t>AMS_925</t>
  </si>
  <si>
    <t>132.00</t>
  </si>
  <si>
    <t>Westcord Art 4 Star</t>
  </si>
  <si>
    <t>198.00</t>
  </si>
  <si>
    <t>001:9G:32699:S33624:51253:152798</t>
  </si>
  <si>
    <t>Y</t>
  </si>
  <si>
    <t>219.50</t>
  </si>
  <si>
    <t>Spaarndammerdijk 302, Amsterdam 1013 ZX, Netherlands, 31-20-4109670, http://westcordarthotel.nl/</t>
  </si>
  <si>
    <t>https://hotelmonitor-cachepage.eclerx.com/savepage/tk_1543901535025747_sr_2153.html</t>
  </si>
  <si>
    <t>AMS_9G</t>
  </si>
  <si>
    <t>173.50</t>
  </si>
  <si>
    <t>Amsterdam De Roode Leeuw</t>
  </si>
  <si>
    <t>231.00</t>
  </si>
  <si>
    <t>001:AMS3:25053:M24562:37466:351346</t>
  </si>
  <si>
    <t>257.50</t>
  </si>
  <si>
    <t>Damrak 93-94,Amsterdam 1012 LP,Netherlands,31-20-5550666</t>
  </si>
  <si>
    <t>https://hotelmonitor-cachepage.eclerx.com/savepage/tk_1543901538273041_sr_2153.html</t>
  </si>
  <si>
    <t>AMS_AMS3</t>
  </si>
  <si>
    <t>203.50</t>
  </si>
  <si>
    <t>Mercure Hotel Amsterdam City</t>
  </si>
  <si>
    <t>Classic Guest Room</t>
  </si>
  <si>
    <t>134.00</t>
  </si>
  <si>
    <t>004:ACCOR:XM:1244:RA3DER:RA3DER:DBC</t>
  </si>
  <si>
    <t>Joan Muyskenweg 10,Amsterdam 1096 CJ,Netherlands,31-20-6658181</t>
  </si>
  <si>
    <t>https://hotelmonitor-cachepage.eclerx.com/savepage/tk_15439015587000895_sr_2153.html</t>
  </si>
  <si>
    <t>AMS_MER1</t>
  </si>
  <si>
    <t>124.25</t>
  </si>
  <si>
    <t>Corendon City Hotel Amsterdam</t>
  </si>
  <si>
    <t>108.00</t>
  </si>
  <si>
    <t>001:919:95036:S117428:140419:243712</t>
  </si>
  <si>
    <t>Aletta Jacobslaan 7,Amsterdam 1066 BP,Netherlands,31-20-8207803</t>
  </si>
  <si>
    <t>https://hotelmonitor-cachepage.eclerx.com/savepage/tk_15439015499777422_sr_2153.html</t>
  </si>
  <si>
    <t>AMS_919</t>
  </si>
  <si>
    <t>94.50</t>
  </si>
  <si>
    <t>NH Amsterdam Schiller</t>
  </si>
  <si>
    <t>Superior Special Deal Room</t>
  </si>
  <si>
    <t>Nh Amsterdam Schiller</t>
  </si>
  <si>
    <t>258.75</t>
  </si>
  <si>
    <t>001:SCH:16833:M156259:253996:358339</t>
  </si>
  <si>
    <t>Rembrandtplein 26-36,Amsterdam 1017 CV,Netherlands,31-20-5540700</t>
  </si>
  <si>
    <t>https://hotelmonitor-cachepage.eclerx.com/savepage/tk_15439015534952266_sr_2153.html</t>
  </si>
  <si>
    <t>AMS_SCH</t>
  </si>
  <si>
    <t>226.75</t>
  </si>
  <si>
    <t>NH Collection Amsterdam Grand Hotel Krasnapolsky</t>
  </si>
  <si>
    <t>Premium Free Breakfast Room</t>
  </si>
  <si>
    <t>Nh Collection Grand Hotel Krasnapolsky</t>
  </si>
  <si>
    <t>494.75</t>
  </si>
  <si>
    <t>001:KRA:12380:M128514:218598:323445</t>
  </si>
  <si>
    <t>Dam 9,Amsterdam 1012 JS,Netherlands,31-20-5549111</t>
  </si>
  <si>
    <t>https://hotelmonitor-cachepage.eclerx.com/savepage/tk_1543901536268564_sr_2153.html</t>
  </si>
  <si>
    <t>AMS_KRA</t>
  </si>
  <si>
    <t>438.00</t>
  </si>
  <si>
    <t>Grand Hotel Amstelveen</t>
  </si>
  <si>
    <t>incl free parking Junior Suite</t>
  </si>
  <si>
    <t>218.50</t>
  </si>
  <si>
    <t>001:GRA1:4225:S4150:204187:254025</t>
  </si>
  <si>
    <t>243.00</t>
  </si>
  <si>
    <t>Bovenkerkerweg 81,Amsterdam 1187 XC,Netherlands,31-20-6455558</t>
  </si>
  <si>
    <t>https://hotelmonitor-cachepage.eclerx.com/savepage/tk_15439015721811583_sr_2153.html</t>
  </si>
  <si>
    <t>AMS_GRA1</t>
  </si>
  <si>
    <t>191.50</t>
  </si>
  <si>
    <t>Joy Hotel Amsterdam</t>
  </si>
  <si>
    <t>Standard incl free car parking Double</t>
  </si>
  <si>
    <t>Joy hotel</t>
  </si>
  <si>
    <t>100.00</t>
  </si>
  <si>
    <t>001:922:228231:M187401:377111:480203</t>
  </si>
  <si>
    <t>Hullenbergweg 385,Amsterdam 1101 CS,Netherlands,003-120-7371503</t>
  </si>
  <si>
    <t>https://hotelmonitor-cachepage.eclerx.com/savepage/tk_15439015454503531_sr_2153.html</t>
  </si>
  <si>
    <t>AMS_922</t>
  </si>
  <si>
    <t>87.50</t>
  </si>
  <si>
    <t>Albus Hotel Amsterdam City Centre</t>
  </si>
  <si>
    <t>Deluxe Twin</t>
  </si>
  <si>
    <t>Albus</t>
  </si>
  <si>
    <t>244.50</t>
  </si>
  <si>
    <t>001:ALB1:21964:M27963:43715:271689</t>
  </si>
  <si>
    <t>Vijzelstraat 49,Amsterdam 1017 HE,Netherlands,0031-20-5306200</t>
  </si>
  <si>
    <t>https://hotelmonitor-cachepage.eclerx.com/savepage/tk_15439015574551826_sr_2153.html</t>
  </si>
  <si>
    <t>AMS_ALB1</t>
  </si>
  <si>
    <t>214.00</t>
  </si>
  <si>
    <t>Nieuw Slotania Hotel</t>
  </si>
  <si>
    <t>Nieuw Slotania</t>
  </si>
  <si>
    <t>76.50</t>
  </si>
  <si>
    <t>001:NIE:11334:M111854:135147:53891</t>
  </si>
  <si>
    <t>Slotermeerlaan 133,Amsterdam 1063 JN,Netherlands,31-20-6134568</t>
  </si>
  <si>
    <t>https://hotelmonitor-cachepage.eclerx.com/savepage/tk_15439015741644163_sr_2153.html</t>
  </si>
  <si>
    <t>AMS_NIE</t>
  </si>
  <si>
    <t>66.50</t>
  </si>
  <si>
    <t>Park Hotel Amsterdam</t>
  </si>
  <si>
    <t>Executive Hot Deal Room</t>
  </si>
  <si>
    <t>Park</t>
  </si>
  <si>
    <t>261.00</t>
  </si>
  <si>
    <t>001:PAR:23754:M138700:192081:322881</t>
  </si>
  <si>
    <t>Kattengat 1,Amsterdam 1012 SZ,Netherlands,31-20-6212223</t>
  </si>
  <si>
    <t>https://hotelmonitor-cachepage.eclerx.com/savepage/tk_15438482565146072_sr_2153.html</t>
  </si>
  <si>
    <t>AMS_PAR</t>
  </si>
  <si>
    <t>228.50</t>
  </si>
  <si>
    <t>Roemer</t>
  </si>
  <si>
    <t>Standard Room</t>
  </si>
  <si>
    <t>244.00</t>
  </si>
  <si>
    <t>001:ROE:4228:S4151:4676:212793</t>
  </si>
  <si>
    <t>Roemer VIisscherstraat 10,Amsterdam 1054 EX,Netherlands,31-20-5150455</t>
  </si>
  <si>
    <t>https://hotelmonitor-cachepage.eclerx.com/savepage/tk_1543901572590397_sr_2153.html</t>
  </si>
  <si>
    <t>AMS_ROE</t>
  </si>
  <si>
    <t>Sheraton Amsterdam Airport Hotel</t>
  </si>
  <si>
    <t>Deluxe Guest room 1 Queen</t>
  </si>
  <si>
    <t>1</t>
  </si>
  <si>
    <t>Sheraton</t>
  </si>
  <si>
    <t>253.50</t>
  </si>
  <si>
    <t>002:MC:SI:301:CVNO:GTA:DQUE</t>
  </si>
  <si>
    <t>Schiphol Boulevard 101,Amsterdam Schiphol 1118BG,Netherlands,31-20-3164300</t>
  </si>
  <si>
    <t>https://hotelmonitor-cachepage.eclerx.com/savepage/tk_15439015846131454_sr_2153.html</t>
  </si>
  <si>
    <t>AMSB_SHE</t>
  </si>
  <si>
    <t>230.50</t>
  </si>
  <si>
    <t>Eden Hotel Amsterdam</t>
  </si>
  <si>
    <t>169.00</t>
  </si>
  <si>
    <t>001:EDE:19042:S18709:410257:130281</t>
  </si>
  <si>
    <t>199.00</t>
  </si>
  <si>
    <t>https://hotelmonitor-cachepage.eclerx.com/savepage/tk_15439015467090988_sr_2153.html</t>
  </si>
  <si>
    <t>AMS_EDE</t>
  </si>
  <si>
    <t>146.50</t>
  </si>
  <si>
    <t>Hampshire Hotel Beethoven</t>
  </si>
  <si>
    <t>154.00</t>
  </si>
  <si>
    <t>001:BEE:4224:M122230:145204:267307</t>
  </si>
  <si>
    <t>Beethovenstraat 43,Amsterdam 1077  HN,Netherlands,31-20-6644816</t>
  </si>
  <si>
    <t>https://hotelmonitor-cachepage.eclerx.com/savepage/tk_15439015648806458_sr_2153.html</t>
  </si>
  <si>
    <t>AMS_BEE</t>
  </si>
  <si>
    <t>NH Collection Amsterdam Barbizon Palace</t>
  </si>
  <si>
    <t>Superior with View - Special Deal Room</t>
  </si>
  <si>
    <t>Nh Collection Barbizon Palace</t>
  </si>
  <si>
    <t>297.50</t>
  </si>
  <si>
    <t>001:GOL:16830:M154109:248124:351423</t>
  </si>
  <si>
    <t>Prins Hendrikade 59-72,Amsterdam 1012 AD,Netherlands,31-20-5564564</t>
  </si>
  <si>
    <t>https://hotelmonitor-cachepage.eclerx.com/savepage/tk_15439015530826705_sr_2153.html</t>
  </si>
  <si>
    <t>AMS_GOL</t>
  </si>
  <si>
    <t>263.50</t>
  </si>
  <si>
    <t>De LEurope Amsterdam  Leading Hotel of the World</t>
  </si>
  <si>
    <t>Superior Room</t>
  </si>
  <si>
    <t>De L'Europe Amsterdam Leading Hotel of the World</t>
  </si>
  <si>
    <t>827.50</t>
  </si>
  <si>
    <t>001:EUR:9400:M173811:340295:445257</t>
  </si>
  <si>
    <t>Nieuwe Doelenstraat 2-14,Amsterdam 1012 CP,Netherlands,31-20-5311777</t>
  </si>
  <si>
    <t>https://hotelmonitor-cachepage.eclerx.com/savepage/tk_15438482450011327_sr_2153.html</t>
  </si>
  <si>
    <t>AMS_EUR</t>
  </si>
  <si>
    <t>732.00</t>
  </si>
  <si>
    <t>NH Amsterdam Zuid</t>
  </si>
  <si>
    <t>Standard Flexible with Breakfast Room</t>
  </si>
  <si>
    <t>205.50</t>
  </si>
  <si>
    <t>001:NHM1:27146:M120917:150477:313897</t>
  </si>
  <si>
    <t>Van Leijenberghlaan 221,Amsterdam 1082 GG,Netherlands,31-20-5414141</t>
  </si>
  <si>
    <t>https://hotelmonitor-cachepage.eclerx.com/savepage/tk_1543901571307714_sr_2153.html</t>
  </si>
  <si>
    <t>AMS_NHM1</t>
  </si>
  <si>
    <t>180.75</t>
  </si>
  <si>
    <t>Prinsen Hotel</t>
  </si>
  <si>
    <t>Prinsen</t>
  </si>
  <si>
    <t>166.50</t>
  </si>
  <si>
    <t>001:PRI2:6181:M140694:202879:27072</t>
  </si>
  <si>
    <t>Vondelstraat 36-38,Amsterdam 1054 GE,Netherlands,31-20-6162323</t>
  </si>
  <si>
    <t>https://hotelmonitor-cachepage.eclerx.com/savepage/tk_15439015558910494_sr_2153.html</t>
  </si>
  <si>
    <t>AMS_PRI2</t>
  </si>
  <si>
    <t>140.50</t>
  </si>
  <si>
    <t>Ramada Amsterdam Airport Schiphol</t>
  </si>
  <si>
    <t>1 Queen Bed, Non-Smoking Room</t>
  </si>
  <si>
    <t>117.00</t>
  </si>
  <si>
    <t>004:WY:RA:85085:GTA:GTA:NQ1</t>
  </si>
  <si>
    <t>Sloterweg 299, Amsterdam Schiphol 1171 VB, Netherlands, 31-20-6588110</t>
  </si>
  <si>
    <t>https://hotelmonitor-cachepage.eclerx.com/savepage/tk_1543901586099557_sr_2153.html</t>
  </si>
  <si>
    <t>AMSB_DOR</t>
  </si>
  <si>
    <t>107.00</t>
  </si>
  <si>
    <t>Trianon Hotel</t>
  </si>
  <si>
    <t>Trianon</t>
  </si>
  <si>
    <t>208.00</t>
  </si>
  <si>
    <t>001:TRI:4230:M86019:113648:26894</t>
  </si>
  <si>
    <t>J W Brouwerstraat 3,Amsterdam 1071  LH,Netherlands,31-20-6732073</t>
  </si>
  <si>
    <t>https://hotelmonitor-cachepage.eclerx.com/savepage/tk_1543901562930851_sr_2153.html</t>
  </si>
  <si>
    <t>AMS_TRI</t>
  </si>
  <si>
    <t>180.00</t>
  </si>
  <si>
    <t>Hampton by Hilton Amsterdam Airport Schiphol</t>
  </si>
  <si>
    <t>2 Twin Beds Non Smoking</t>
  </si>
  <si>
    <t>Hampton By Hilton Amsterdam Airport Schiphol</t>
  </si>
  <si>
    <t>115.00</t>
  </si>
  <si>
    <t>004:HILTON:HX:AMSAA:GTA45A:GTA45A:NVR</t>
  </si>
  <si>
    <t>Jan Luykenstraat 76,Amsterdam 1071 CL,Netherlands,31-20-5150453</t>
  </si>
  <si>
    <t>https://hotelmonitor-cachepage.eclerx.com/savepage/tk_15439015842376053_sr_2153.html</t>
  </si>
  <si>
    <t>AMSB_HBH</t>
  </si>
  <si>
    <t>109.00</t>
  </si>
  <si>
    <t>Nova Hotel</t>
  </si>
  <si>
    <t>Nova</t>
  </si>
  <si>
    <t>207.00</t>
  </si>
  <si>
    <t>001:NOV1:6170:S6122:6876:26952</t>
  </si>
  <si>
    <t>N.Z Voorburgwal 276,Amsterdam 1012 RS,Netherlands,31-20-6230066</t>
  </si>
  <si>
    <t>https://hotelmonitor-cachepage.eclerx.com/savepage/tk_15439015591042757_sr_2153.html</t>
  </si>
  <si>
    <t>AMS_NOV1</t>
  </si>
  <si>
    <t>Corendon Village</t>
  </si>
  <si>
    <t>112.50</t>
  </si>
  <si>
    <t>001:924:228925:S187611:379927:481871</t>
  </si>
  <si>
    <t>Schipholweg 275, Amsterdam, Netherlands, 003-120-8207803</t>
  </si>
  <si>
    <t>https://hotelmonitor-cachepage.eclerx.com/savepage/tk_15439015550679538_sr_2153.html</t>
  </si>
  <si>
    <t>AMS_924</t>
  </si>
  <si>
    <t>WestCord Fashion Hotel Amsterdam</t>
  </si>
  <si>
    <t>Westcord Fashion</t>
  </si>
  <si>
    <t>001:GOL5:16850:S16547:22272:91102</t>
  </si>
  <si>
    <t>246.50</t>
  </si>
  <si>
    <t>Hendrikje Stoffelsstraat 1,Nachtwachtlaan 11 (for navigation),Amsterdam 1058 GC,Netherlands,31-20-8100800</t>
  </si>
  <si>
    <t>https://hotelmonitor-cachepage.eclerx.com/savepage/tk_15439015442232597_sr_2153.html</t>
  </si>
  <si>
    <t>AMS_GOL5</t>
  </si>
  <si>
    <t>194.50</t>
  </si>
  <si>
    <t>Best Western Delphi</t>
  </si>
  <si>
    <t>Best Western Delphi Hotel</t>
  </si>
  <si>
    <t>141.00</t>
  </si>
  <si>
    <t>002:BW:BW:92591:GTAB:GTA:B2TGTAB</t>
  </si>
  <si>
    <t>Apollolaan 101-105,Amsterdam 1077 AN,Netherlands,31-20-6795152</t>
  </si>
  <si>
    <t>https://hotelmonitor-cachepage.eclerx.com/savepage/tk_15439015798959436_sr_2153.html</t>
  </si>
  <si>
    <t>AMS_DEL</t>
  </si>
  <si>
    <t>125.00</t>
  </si>
  <si>
    <t>Clink Amsterdam Noord</t>
  </si>
  <si>
    <t>113.25</t>
  </si>
  <si>
    <t>001:91F:106728:M140913:204052:257939</t>
  </si>
  <si>
    <t>Badhuiskade 3,Amsterdam 1031 KV,Netherlands,0044-207-1839400</t>
  </si>
  <si>
    <t>https://hotelmonitor-cachepage.eclerx.com/savepage/tk_15439015563068287_sr_2153.html</t>
  </si>
  <si>
    <t>AMS_91F</t>
  </si>
  <si>
    <t>97.75</t>
  </si>
  <si>
    <t>De Witt Amsterdam Kimpton</t>
  </si>
  <si>
    <t>Deluxe Room</t>
  </si>
  <si>
    <t>312.00</t>
  </si>
  <si>
    <t>002:IHG:KC:AMSNL:GT8:GT8:SUP</t>
  </si>
  <si>
    <t>Nieuwezijds Voorburgwal 5,1012 Rc,Amsterdam AMSTERDAM,,Netherlands,31-20-6200500</t>
  </si>
  <si>
    <t>https://hotelmonitor-cachepage.eclerx.com/savepage/tk_15439015515545194_sr_2153.html</t>
  </si>
  <si>
    <t>AMS_DEW</t>
  </si>
  <si>
    <t>295.00</t>
  </si>
  <si>
    <t>Park Plaza Amsterdam Airport</t>
  </si>
  <si>
    <t>Superior Queen Room</t>
  </si>
  <si>
    <t>129.50</t>
  </si>
  <si>
    <t>004:CARLSON:PKP:NETAIRP:GTANET:GTANET:P001</t>
  </si>
  <si>
    <t>Melbournestraat 1,Amsterdam Schiphol 1175 RM,Netherlands,31-20-6580580</t>
  </si>
  <si>
    <t>https://hotelmonitor-cachepage.eclerx.com/savepage/tk_15439015853533466_sr_2153.html</t>
  </si>
  <si>
    <t>AMSB_HOL</t>
  </si>
  <si>
    <t>120.50</t>
  </si>
  <si>
    <t>Central Park Hotel</t>
  </si>
  <si>
    <t>Central Park</t>
  </si>
  <si>
    <t>114.00</t>
  </si>
  <si>
    <t>001:9E:32447:S33246:116658:152278</t>
  </si>
  <si>
    <t>Waldeck Pyrmontlaan 9,Amsterdam 1075 BT,Netherlands,31-20-2629222</t>
  </si>
  <si>
    <t>https://hotelmonitor-cachepage.eclerx.com/savepage/tk_15439015414483044_sr_2153.html</t>
  </si>
  <si>
    <t>AMS_9E</t>
  </si>
  <si>
    <t>Golden Tulip Amsterdam Riverside</t>
  </si>
  <si>
    <t>128.50</t>
  </si>
  <si>
    <t>001:91J:110196:S134054:330023:272200</t>
  </si>
  <si>
    <t>Provincialeweg 38,Amsterdam 1108 AB,Netherlands,31-20-3121416</t>
  </si>
  <si>
    <t>https://hotelmonitor-cachepage.eclerx.com/savepage/tk_15439015507610219_sr_2153.html</t>
  </si>
  <si>
    <t>AMS_91J</t>
  </si>
  <si>
    <t>Crowne Plaza Schiphol Amsterdam</t>
  </si>
  <si>
    <t>Crowne Plaza Amsterdam Schiphol</t>
  </si>
  <si>
    <t>002:IHG:CP:AMSAP:GT2:GT2:STN</t>
  </si>
  <si>
    <t>Planeetbaan 2, Amsterdam Schiphol 2132 HZ, Netherlands, 31-23-5650000, http://www.ihg.com</t>
  </si>
  <si>
    <t>https://hotelmonitor-cachepage.eclerx.com/savepage/tk_15439015950141582_sr_2153.html</t>
  </si>
  <si>
    <t>AMSB_CRO</t>
  </si>
  <si>
    <t>121.50</t>
  </si>
  <si>
    <t>Best Western Dam Square Inn</t>
  </si>
  <si>
    <t>255.50</t>
  </si>
  <si>
    <t>001:9A:28643:S28049:43913:144889</t>
  </si>
  <si>
    <t>Gravenstraat 12 - 16,Amsterdam 1012,Netherlands,31-20-6233716</t>
  </si>
  <si>
    <t>https://hotelmonitor-cachepage.eclerx.com/savepage/tk_15439015546611507_sr_2153.html</t>
  </si>
  <si>
    <t>AMS_9A</t>
  </si>
  <si>
    <t>216.00</t>
  </si>
  <si>
    <t>Cornelisz</t>
  </si>
  <si>
    <t>Superior Twin</t>
  </si>
  <si>
    <t>139.50</t>
  </si>
  <si>
    <t>001:ROB:9413:S9169:10457:217627</t>
  </si>
  <si>
    <t>PC Hooftstraat 24-28,Amsterdam 1071 BX,Netherlands,31-20-6714785</t>
  </si>
  <si>
    <t>https://hotelmonitor-cachepage.eclerx.com/savepage/tk_1543848255663164_sr_2153.html</t>
  </si>
  <si>
    <t>AMS_ROB</t>
  </si>
  <si>
    <t>NH Amsterdam Schiphol Airport</t>
  </si>
  <si>
    <t>Nh Schipol</t>
  </si>
  <si>
    <t>136.25</t>
  </si>
  <si>
    <t>001:NHS:4246:M128527:154368:323311</t>
  </si>
  <si>
    <t>Kruisweg 495,.,Amsterdam Schiphol 2132 NA,Netherlands,31-20-6550550</t>
  </si>
  <si>
    <t>https://hotelmonitor-cachepage.eclerx.com/savepage/tk_15439015857242918_sr_2153.html</t>
  </si>
  <si>
    <t>AMSB_NHS</t>
  </si>
  <si>
    <t>Best Western Amsterdam Airport Hotel Uithoorn</t>
  </si>
  <si>
    <t>1 Queen Bed Non Smoking</t>
  </si>
  <si>
    <t>102.50</t>
  </si>
  <si>
    <t>002:BW:BW:92687:GTAA:GTA:A1QGTAA</t>
  </si>
  <si>
    <t>Thamerhorn 1,1421 Ce Uithoorn,Amsterdam-Uithoorn UITHOORN, 1421 CE,Netherlands,31-297519200</t>
  </si>
  <si>
    <t>https://hotelmonitor-cachepage.eclerx.com/savepage/tk_154390158350907_sr_2153.html</t>
  </si>
  <si>
    <t>UITO_TUL</t>
  </si>
  <si>
    <t>91.00</t>
  </si>
  <si>
    <t>UITO</t>
  </si>
  <si>
    <t>Kings Court</t>
  </si>
  <si>
    <t>109.75</t>
  </si>
  <si>
    <t>001:91I:110143:S134045:170658:272143</t>
  </si>
  <si>
    <t>Delflandlaan 4, Amsterdam 1062 EB, Netherlands, 31-20-2236229, http://www.hotelkingscourt.nl</t>
  </si>
  <si>
    <t>https://hotelmonitor-cachepage.eclerx.com/savepage/tk_15439015717098978_sr_2153.html</t>
  </si>
  <si>
    <t>AMS_91I</t>
  </si>
  <si>
    <t>Courtyard Amsterdam Atlas</t>
  </si>
  <si>
    <t>Standard Guest room 1 King or 2 Twin/Single Bed(s)</t>
  </si>
  <si>
    <t>Courtyard by Marriott Amsterdam Arena</t>
  </si>
  <si>
    <t>160.50</t>
  </si>
  <si>
    <t>002:MC:CY:AMSAA:CVNO:GTA:GENR</t>
  </si>
  <si>
    <t>Hoogoorddreef 1, Amsterdam 1101 BA, Netherlands, 31-20-2415000, http://www.marriott.com/amsaa</t>
  </si>
  <si>
    <t>https://hotelmonitor-cachepage.eclerx.com/savepage/tk_15439015393696008_sr_2153.html</t>
  </si>
  <si>
    <t>AMS_91E</t>
  </si>
  <si>
    <t>145.75</t>
  </si>
  <si>
    <t>Hotel Old Quarter</t>
  </si>
  <si>
    <t>Old Quarter Hotel</t>
  </si>
  <si>
    <t>145.50</t>
  </si>
  <si>
    <t>001:918:84378:S105034:128854:232684</t>
  </si>
  <si>
    <t>Warmoestraat 22,Amsterdam 1012 JD,Netherlands,31-20-6266429</t>
  </si>
  <si>
    <t>https://hotelmonitor-cachepage.eclerx.com/savepage/tk_15439015625229075_sr_2153.html</t>
  </si>
  <si>
    <t>AMS_918</t>
  </si>
  <si>
    <t>126.00</t>
  </si>
  <si>
    <t>Park Inn Radisson Amsterdam Airport Schiphol</t>
  </si>
  <si>
    <t>Family Room Airport View</t>
  </si>
  <si>
    <t>Park Inn by Radisson Amsterdam Airport</t>
  </si>
  <si>
    <t>183.50</t>
  </si>
  <si>
    <t>004:CARLSON:PII:AMSPQ:GTAMER10:GTAMER10:G015</t>
  </si>
  <si>
    <t>Beech Avenue 142-160, Amsterdam Schiphol 1119 PR, Netherlands, 31-20-7003800, http://www.parkinn.com/hotel-amsterdamairport</t>
  </si>
  <si>
    <t>https://hotelmonitor-cachepage.eclerx.com/savepage/tk_1543901586482986_sr_2153.html</t>
  </si>
  <si>
    <t>AMSB_91</t>
  </si>
  <si>
    <t>172.75</t>
  </si>
  <si>
    <t>The Lancaster Hotel Amsterdam</t>
  </si>
  <si>
    <t>001:LAN:65385:S18090:410315:99496</t>
  </si>
  <si>
    <t>176.50</t>
  </si>
  <si>
    <t>Plantage Middenlaan 48,Amsterdam 1018 DH,Netherlands,31-20-5356888</t>
  </si>
  <si>
    <t>https://hotelmonitor-cachepage.eclerx.com/savepage/tk_15439015503734455_sr_2153.html</t>
  </si>
  <si>
    <t>AMS_LAN</t>
  </si>
  <si>
    <t>130.50</t>
  </si>
  <si>
    <t>Sir Adam</t>
  </si>
  <si>
    <t>370.50</t>
  </si>
  <si>
    <t>001:91P:132842:M142800:344421:315891</t>
  </si>
  <si>
    <t>Overhoeksplein 7,Amsterdam 1031 KS,Netherlands,31-20-2159510</t>
  </si>
  <si>
    <t>https://hotelmonitor-cachepage.eclerx.com/savepage/tk_15439015583034933_sr_2153.html</t>
  </si>
  <si>
    <t>AMS_91P</t>
  </si>
  <si>
    <t>325.75</t>
  </si>
  <si>
    <t>Ozo Hotel</t>
  </si>
  <si>
    <t>Deluxe Double</t>
  </si>
  <si>
    <t>Hotel Ozo</t>
  </si>
  <si>
    <t>001:91A:97736:S119537:145178:245370</t>
  </si>
  <si>
    <t>Karspeldreef 2,Amsterdam 1101 CJ,Netherlands,31-20-2202500</t>
  </si>
  <si>
    <t>https://hotelmonitor-cachepage.eclerx.com/savepage/tk_15439015378637815_sr_2153.html</t>
  </si>
  <si>
    <t>AMS_91A</t>
  </si>
  <si>
    <t>Ibis Amsterdam City West</t>
  </si>
  <si>
    <t>Room for one or two people with our new Ibis beds</t>
  </si>
  <si>
    <t>Ibis City West</t>
  </si>
  <si>
    <t>004:ACCOR:II:5140:RA3DER:RA3DER:DBCZ</t>
  </si>
  <si>
    <t>Transformatorweg 36,Amsterdam 1014 AK,Netherlands,31-20-5811111</t>
  </si>
  <si>
    <t>https://hotelmonitor-cachepage.eclerx.com/savepage/tk_1543901556703224_sr_2153.html</t>
  </si>
  <si>
    <t>AMS_IBI3</t>
  </si>
  <si>
    <t>Sofitel Legend The Grand</t>
  </si>
  <si>
    <t>LUXURY ROOM - 1 King size bed canal or garden view</t>
  </si>
  <si>
    <t>Sofitel Legend The Grand Amsterdam</t>
  </si>
  <si>
    <t>731.50</t>
  </si>
  <si>
    <t>004:ACCOR:VS:2783:RB3DER:RB3DER:KGA</t>
  </si>
  <si>
    <t>Oudezijds Voorburgwal 197,Amsterdam 1012 EX,Netherlands,31-20-5553111</t>
  </si>
  <si>
    <t>https://hotelmonitor-cachepage.eclerx.com/savepage/tk_15439015523853414_sr_2153.html</t>
  </si>
  <si>
    <t>AMS_GRA</t>
  </si>
  <si>
    <t>677.50</t>
  </si>
  <si>
    <t>Leonardo Hotel Amsterdam City Center</t>
  </si>
  <si>
    <t>Comfort Non-Refundable Room</t>
  </si>
  <si>
    <t>143.00</t>
  </si>
  <si>
    <t>001:BES:22821:M111794:135145:392239</t>
  </si>
  <si>
    <t>Tesselschadestraat 23, Amsterdam 1054 ET, Netherlands, 31-20-6126876, http://https://www.leonardo-hotels.com/leonardo-hotel-amsterdam-city-center</t>
  </si>
  <si>
    <t>https://hotelmonitor-cachepage.eclerx.com/savepage/tk_15439015402319329_sr_2153.html</t>
  </si>
  <si>
    <t>AMS_BES</t>
  </si>
  <si>
    <t>easyHotel Amsterdam Arena Boulevard</t>
  </si>
  <si>
    <t>Easyhotel Amsterdam Arena</t>
  </si>
  <si>
    <t>001:91R:141937:M144908:216967:321579</t>
  </si>
  <si>
    <t>Arena Boulevard 129,Amsterdam 1101 DM,Netherlands,0031-20-3697137</t>
  </si>
  <si>
    <t>https://hotelmonitor-cachepage.eclerx.com/savepage/tk_15439015729959195_sr_2153.html</t>
  </si>
  <si>
    <t>AMS_91R</t>
  </si>
  <si>
    <t>78.25</t>
  </si>
  <si>
    <t>Hampshire Hotel Theatre District Amsterdam</t>
  </si>
  <si>
    <t>Theatre District Hotel Amsterdam</t>
  </si>
  <si>
    <t>103.00</t>
  </si>
  <si>
    <t>001:WES:18355:S18074:124601:193475</t>
  </si>
  <si>
    <t>114.25</t>
  </si>
  <si>
    <t>Nassaukade 387-390,Amsterdam 1054 AE,Netherlands,31-20-6077900</t>
  </si>
  <si>
    <t>https://hotelmonitor-cachepage.eclerx.com/savepage/tk_15439015446374543_sr_2153.html</t>
  </si>
  <si>
    <t>AMS_WES</t>
  </si>
  <si>
    <t>93.25</t>
  </si>
  <si>
    <t>NH Amsterdam Museum Quarter</t>
  </si>
  <si>
    <t>Standard with View Special Deal with Breakfast Room</t>
  </si>
  <si>
    <t>Nh Amsterdam Museum Quarter</t>
  </si>
  <si>
    <t>247.50</t>
  </si>
  <si>
    <t>001:NHM:12390:M128463:412243:525139</t>
  </si>
  <si>
    <t>Hobbemakade 50,Amsterdam 1071 XL,Netherlands,31-20-5738200</t>
  </si>
  <si>
    <t>https://hotelmonitor-cachepage.eclerx.com/savepage/tk_15439015807181423_sr_2153.html</t>
  </si>
  <si>
    <t>AMS_NHM</t>
  </si>
  <si>
    <t>217.00</t>
  </si>
  <si>
    <t>Best Western Plus Amedia Amsterdam Airport</t>
  </si>
  <si>
    <t>2 SINGLE BEDS NON SMOKING FAMILY ROOM SOFABED</t>
  </si>
  <si>
    <t>002:BW:BW:92736:GTAA:GTA:A2TGTAA</t>
  </si>
  <si>
    <t>Boeingavenue 333,Hoofddorp SCHIPHOL, 1119 PH, NETHERLANDS,Netherlands,31-20-2374790</t>
  </si>
  <si>
    <t>https://hotelmonitor-cachepage.eclerx.com/savepage/tk_15439015965014348_sr_2153.html</t>
  </si>
  <si>
    <t>HOOF_BES</t>
  </si>
  <si>
    <t>HOOF</t>
  </si>
  <si>
    <t>DoubleTree by Hilton NDSM Wharf</t>
  </si>
  <si>
    <t>QUEEN ACCESSIBLE GUEST RM</t>
  </si>
  <si>
    <t>Doubletree by Hilton Amsterdam NDSM Wharf</t>
  </si>
  <si>
    <t>268.00</t>
  </si>
  <si>
    <t>004:HILTON:DT:AMSAD:GTA15A:GTA15A:Q1RRD</t>
  </si>
  <si>
    <t>NDSM Plein 28,Amsterdam 1033 WB,Netherlands,31-20-7220666</t>
  </si>
  <si>
    <t>https://hotelmonitor-cachepage.eclerx.com/savepage/tk_15439015539045112_sr_2153.html</t>
  </si>
  <si>
    <t>AMS_917</t>
  </si>
  <si>
    <t>253.00</t>
  </si>
  <si>
    <t>Rembrandt Square Hotel Amsterdam</t>
  </si>
  <si>
    <t>Run of House Room</t>
  </si>
  <si>
    <t>200.50</t>
  </si>
  <si>
    <t>001:EDE2:19043:S21037:410305:418985</t>
  </si>
  <si>
    <t>235.50</t>
  </si>
  <si>
    <t>Amstelstraat 17,Amsterdam 1017 DA,Netherlands,31-20-8904747</t>
  </si>
  <si>
    <t>https://hotelmonitor-cachepage.eclerx.com/savepage/tk_15439015475136163_sr_2153.html</t>
  </si>
  <si>
    <t>AMS_EDE2</t>
  </si>
  <si>
    <t>Hotel De Hallen</t>
  </si>
  <si>
    <t>De Hallen</t>
  </si>
  <si>
    <t>001:913:71167:S84155:109805:212057</t>
  </si>
  <si>
    <t>Bellamyplein 47,Amsterdam 1053 AT,Netherlands,31-20-8208670</t>
  </si>
  <si>
    <t>https://hotelmonitor-cachepage.eclerx.com/savepage/tk_15439015410400782_sr_2153.html</t>
  </si>
  <si>
    <t>AMS_913</t>
  </si>
  <si>
    <t>Max Brown Hotel Museum Square</t>
  </si>
  <si>
    <t>Max Brown Museum Square</t>
  </si>
  <si>
    <t>165.50</t>
  </si>
  <si>
    <t>001:91M:113263:M139500:196013:299414</t>
  </si>
  <si>
    <t>Jan Luykenstraat 44-46,Amsterdam 1071 CR,Netherlands,31-20-7107211</t>
  </si>
  <si>
    <t>https://hotelmonitor-cachepage.eclerx.com/savepage/tk_15439015778295615_sr_2153.html</t>
  </si>
  <si>
    <t>AMS_91M</t>
  </si>
  <si>
    <t>144.00</t>
  </si>
  <si>
    <t>Piet Hein</t>
  </si>
  <si>
    <t>Standard by Riviera Maison Twin</t>
  </si>
  <si>
    <t>224.00</t>
  </si>
  <si>
    <t>001:PIE:16853:S16552:22275:228441</t>
  </si>
  <si>
    <t>249.00</t>
  </si>
  <si>
    <t>Vossiusstraat 52-53,Amsterdam 1071 AK,Netherlands,31-20-6627205</t>
  </si>
  <si>
    <t>https://hotelmonitor-cachepage.eclerx.com/savepage/tk_1543901543405016_sr_2153.html</t>
  </si>
  <si>
    <t>AMS_PIE</t>
  </si>
  <si>
    <t>195.00</t>
  </si>
  <si>
    <t>Nh Naarden</t>
  </si>
  <si>
    <t>Standard with View - Special Deal Room</t>
  </si>
  <si>
    <t>NH Naarden</t>
  </si>
  <si>
    <t>001:TUL:7670:M135604:177792:328617</t>
  </si>
  <si>
    <t>https://hotelmonitor-cachepage.eclerx.com/savepage/tk_15439015342641816_sr_2153.html</t>
  </si>
  <si>
    <t>NAAR_TUL</t>
  </si>
  <si>
    <t>105.00</t>
  </si>
  <si>
    <t>NAAR</t>
  </si>
  <si>
    <t>Hilton Amsterdam Airport Schiphol</t>
  </si>
  <si>
    <t>TWIN GUEST RM ATRIUM VIEW</t>
  </si>
  <si>
    <t>Hilton Schiphol Airport</t>
  </si>
  <si>
    <t>262.00</t>
  </si>
  <si>
    <t>004:HILTON:HL:AMSAP:GTA43A:GTA43A:T2</t>
  </si>
  <si>
    <t>Schiphol Boulevard 701,Amsterdam Schiphol 1118 BN,Netherlands,31-20-7104000</t>
  </si>
  <si>
    <t>https://hotelmonitor-cachepage.eclerx.com/savepage/tk_1543901584979001_sr_2153.html</t>
  </si>
  <si>
    <t>AMSB_HIL</t>
  </si>
  <si>
    <t>Vondel</t>
  </si>
  <si>
    <t>001:VON:11342:S11001:12810:212059</t>
  </si>
  <si>
    <t>Vondelstraat 26,1054 GD,Amsterdam,Netherlands,31-20-5150453</t>
  </si>
  <si>
    <t>https://hotelmonitor-cachepage.eclerx.com/savepage/tk_15439015782429445_sr_2153.html</t>
  </si>
  <si>
    <t>AMS_VON</t>
  </si>
  <si>
    <t>Amadi Panorama Hotel</t>
  </si>
  <si>
    <t>Superior Deluxe Twin</t>
  </si>
  <si>
    <t>001:91L:112095:S136993:442147:287688</t>
  </si>
  <si>
    <t>IJburglaan 539, Amsterdam 1087 BE, Netherlands, 31-20-2626900, http://www.panorama.amadihotels.com</t>
  </si>
  <si>
    <t>https://hotelmonitor-cachepage.eclerx.com/savepage/tk_15439015644694183_sr_2153.html</t>
  </si>
  <si>
    <t>AMS_91L</t>
  </si>
  <si>
    <t>172.50</t>
  </si>
  <si>
    <t>Crowne Plaza Amsterdam South</t>
  </si>
  <si>
    <t>Superior King Non Smoking</t>
  </si>
  <si>
    <t>002:IHG:CP:AMSPC:GT2:GT2:KNG</t>
  </si>
  <si>
    <t>George Gershwinlaan 101,Amsterdam 1082 MT,Netherlands,31-20-5043666</t>
  </si>
  <si>
    <t>https://hotelmonitor-cachepage.eclerx.com/savepage/tk_15439015370332978_sr_2153.html</t>
  </si>
  <si>
    <t>AMS_CRO4</t>
  </si>
  <si>
    <t>The Bank Hotel</t>
  </si>
  <si>
    <t>248.25</t>
  </si>
  <si>
    <t>001:91T:145802:M146069:219464:324259</t>
  </si>
  <si>
    <t>Haarlemmerstraat 120,Amsterdam 1013 EX,Netherlands,312-066-78086</t>
  </si>
  <si>
    <t>https://hotelmonitor-cachepage.eclerx.com/savepage/tk_1543901545050084_sr_2153.html</t>
  </si>
  <si>
    <t>AMS_91T</t>
  </si>
  <si>
    <t>215.75</t>
  </si>
  <si>
    <t>Movenpick Hotel Amsterdam City Centre</t>
  </si>
  <si>
    <t>Classic Twin</t>
  </si>
  <si>
    <t>002:MK:MK:AMSHH:GTA:GTA:C2T</t>
  </si>
  <si>
    <t>Piet Heinkade 11,Amsterdam 1019 BR,Netherlands,31-20-5191200</t>
  </si>
  <si>
    <t>https://hotelmonitor-cachepage.eclerx.com/savepage/tk_15439015398153067_sr_2153.html</t>
  </si>
  <si>
    <t>AMS_MOE</t>
  </si>
  <si>
    <t>196.00</t>
  </si>
  <si>
    <t>DoubleTree by Hilton Amsterdam Centraal Station</t>
  </si>
  <si>
    <t>Doubletree by Hilton</t>
  </si>
  <si>
    <t>334.50</t>
  </si>
  <si>
    <t>004:HILTON:DT:AMSCS:GTA15A:GTA15A:Q1RRC</t>
  </si>
  <si>
    <t>Noorderstraat 46,Amsterdam 1017 TV,Netherlands,31-20-6220328</t>
  </si>
  <si>
    <t>https://hotelmonitor-cachepage.eclerx.com/savepage/tk_15439015774279487_sr_2153.html</t>
  </si>
  <si>
    <t>AMS_CIT6</t>
  </si>
  <si>
    <t>315.50</t>
  </si>
  <si>
    <t>Hotel NH Zandvoort</t>
  </si>
  <si>
    <t>Standard Special Deal Room</t>
  </si>
  <si>
    <t>NH Zandvoort</t>
  </si>
  <si>
    <t>95.00</t>
  </si>
  <si>
    <t>001:GOL:5068:M135750:178543:330615</t>
  </si>
  <si>
    <t>Burgemeester van Alphenstraat 63,Zandvoort 2041 KG,Netherlands,31-23-5760760</t>
  </si>
  <si>
    <t>https://hotelmonitor-cachepage.eclerx.com/savepage/tk_15439015957797327_sr_2153.html</t>
  </si>
  <si>
    <t>ZAND_GOL</t>
  </si>
  <si>
    <t>82.75</t>
  </si>
  <si>
    <t>ZAND</t>
  </si>
  <si>
    <t>Art'Otel Amsterdam</t>
  </si>
  <si>
    <t>Art Room King</t>
  </si>
  <si>
    <t>art'otel Amsterdam</t>
  </si>
  <si>
    <t>343.50</t>
  </si>
  <si>
    <t>004:CARLSON:PKP:NLDAAMS:GTANET:GTANET:P002</t>
  </si>
  <si>
    <t>Kerkstraat 136-138,Amsterdam 1017 GR,Netherlands,31-20-6220687</t>
  </si>
  <si>
    <t>https://hotelmonitor-cachepage.eclerx.com/savepage/tk_15439015554901457_sr_2153.html</t>
  </si>
  <si>
    <t>AMS_911</t>
  </si>
  <si>
    <t>317.50</t>
  </si>
  <si>
    <t>American Hotel Amsterdam</t>
  </si>
  <si>
    <t>232.00</t>
  </si>
  <si>
    <t>001:AME:23564:S23138:410271:133474</t>
  </si>
  <si>
    <t>272.50</t>
  </si>
  <si>
    <t>Amsteldijk 67,Amsterdam 1074 HZ,Netherlands,00-31-203690617</t>
  </si>
  <si>
    <t>https://hotelmonitor-cachepage.eclerx.com/savepage/tk_15439015491940358_sr_2153.html</t>
  </si>
  <si>
    <t>AMS_AME</t>
  </si>
  <si>
    <t>Pestana Amsterdam Riverside</t>
  </si>
  <si>
    <t>Executive River View Double</t>
  </si>
  <si>
    <t>Pestana Amsterdam Riverside LVX Preferred Hotels &amp; Resorts</t>
  </si>
  <si>
    <t>558.50</t>
  </si>
  <si>
    <t>001:920:218165:M173421:338039:442281</t>
  </si>
  <si>
    <t>https://hotelmonitor-cachepage.eclerx.com/savepage/tk_15439015483555398_sr_2153.html</t>
  </si>
  <si>
    <t>AMS_920</t>
  </si>
  <si>
    <t>494.00</t>
  </si>
  <si>
    <t>Mercure Amsterdam Airport</t>
  </si>
  <si>
    <t>Standard Non Smoking Room with 1 kingsize bed</t>
  </si>
  <si>
    <t>Mercure Hotel Amsterdam Airport</t>
  </si>
  <si>
    <t>122.50</t>
  </si>
  <si>
    <t>004:ACCOR:XM:1315:RASDER:RASDER:KGCZ</t>
  </si>
  <si>
    <t>Apollolaan 138,Amsterdam 1077 BG,Netherlands,31-20-7106000</t>
  </si>
  <si>
    <t>https://hotelmonitor-cachepage.eclerx.com/savepage/tk_15439015613078175_sr_2153.html</t>
  </si>
  <si>
    <t>AMS_MERB</t>
  </si>
  <si>
    <t>Tulip Inn Amsterdam Riverside</t>
  </si>
  <si>
    <t>001:ACR1:18178:S17929:24958:98531</t>
  </si>
  <si>
    <t>Provincialeweg 38 (south east),Amsterdam 1108 AB,Netherlands,31-20-3121416</t>
  </si>
  <si>
    <t>https://hotelmonitor-cachepage.eclerx.com/savepage/tk_15439015819908292_sr_2153.html</t>
  </si>
  <si>
    <t>AMS_ACR1</t>
  </si>
  <si>
    <t>93.50</t>
  </si>
  <si>
    <t>A train</t>
  </si>
  <si>
    <t>A-train</t>
  </si>
  <si>
    <t>223.00</t>
  </si>
  <si>
    <t>001:ATR:13514:S13376:16379:148928</t>
  </si>
  <si>
    <t>Prins Hendrikkade 23, Amsterdam 1012 TM, Netherlands, 31-20-6241942, http://www.atrainhotel.com</t>
  </si>
  <si>
    <t>https://hotelmonitor-cachepage.eclerx.com/savepage/tk_15438482445660102_sr_2153.html</t>
  </si>
  <si>
    <t>AMS_ATR</t>
  </si>
  <si>
    <t>Waldorf Astoria Amsterdam</t>
  </si>
  <si>
    <t>King Junior Suite with View</t>
  </si>
  <si>
    <t>1469.00</t>
  </si>
  <si>
    <t>004:HILTON:WA:AMSWA:GTA15A:GTA15A:K1JO</t>
  </si>
  <si>
    <t>Herengracht 542-556,Amsterdam 1017 CG,Netherlands,31-20-7106090</t>
  </si>
  <si>
    <t>https://hotelmonitor-cachepage.eclerx.com/savepage/tk_1543901540644522_sr_2153.html</t>
  </si>
  <si>
    <t>AMS_914</t>
  </si>
  <si>
    <t>1386.00</t>
  </si>
  <si>
    <t>PH Oosteinde</t>
  </si>
  <si>
    <t>234.00</t>
  </si>
  <si>
    <t>001:91G:108642:M132318:165414:266246</t>
  </si>
  <si>
    <t>Oosteinde 15-17.,Amsterdam 1017 WT,Netherlands,312-082-08380</t>
  </si>
  <si>
    <t>https://hotelmonitor-cachepage.eclerx.com/savepage/tk_15439015595437443_sr_2153.html</t>
  </si>
  <si>
    <t>AMS_91G</t>
  </si>
  <si>
    <t>204.00</t>
  </si>
  <si>
    <t>SIR Albert Hotel</t>
  </si>
  <si>
    <t>Sir Albert Suite Sir Albert Room</t>
  </si>
  <si>
    <t>Sir Albert</t>
  </si>
  <si>
    <t>400.25</t>
  </si>
  <si>
    <t>001:9K:45681:M48922:72065:172392</t>
  </si>
  <si>
    <t>Albert Cuypstraat 2 - 6,Amsterdam 1072 CT,Netherlands,31-20-7107258</t>
  </si>
  <si>
    <t>https://hotelmonitor-cachepage.eclerx.com/savepage/tk_15439015426333652_sr_2153.html</t>
  </si>
  <si>
    <t>AMS_9K</t>
  </si>
  <si>
    <t>350.75</t>
  </si>
  <si>
    <t>NH City Centre</t>
  </si>
  <si>
    <t>Superior with View - Special Deal with Breakfast Room</t>
  </si>
  <si>
    <t>Nh Amsterdam City Centre</t>
  </si>
  <si>
    <t>311.75</t>
  </si>
  <si>
    <t>001:TUL:17388:M154173:412195:525161</t>
  </si>
  <si>
    <t>Spuistraat 288-292,Amsterdam 1012 VX,Netherlands,31-20-4204545</t>
  </si>
  <si>
    <t>https://hotelmonitor-cachepage.eclerx.com/savepage/tk_15439015487756438_sr_2153.html</t>
  </si>
  <si>
    <t>AMS_TUL</t>
  </si>
  <si>
    <t>273.00</t>
  </si>
  <si>
    <t>Max Brown Hotel Canal District</t>
  </si>
  <si>
    <t>Small Canal View Double</t>
  </si>
  <si>
    <t>Max Brown Canal District</t>
  </si>
  <si>
    <t>264.50</t>
  </si>
  <si>
    <t>001:91O:134625:M142124:210279:314747</t>
  </si>
  <si>
    <t>Herengracht 13,Amsterdam 1015 BA,Netherlands,31-20-5222345</t>
  </si>
  <si>
    <t>https://hotelmonitor-cachepage.eclerx.com/savepage/tk_15439015511567981_sr_2153.html</t>
  </si>
  <si>
    <t>AMS_91O</t>
  </si>
  <si>
    <t>Mercure Amsterdam Sloterdijk</t>
  </si>
  <si>
    <t>Deluxe Room with 2 Single Beds</t>
  </si>
  <si>
    <t>Mercure Hotel Amsterdam Sloter</t>
  </si>
  <si>
    <t>004:ACCOR:XM:9844:RA3DER:RA3DER:TWC</t>
  </si>
  <si>
    <t>Naritaweg 1,Amsterdam AMSTERDAM, 1043 BP,Netherlands,31-20-8202999</t>
  </si>
  <si>
    <t>https://hotelmonitor-cachepage.eclerx.com/savepage/tk_15439015354304342_sr_2153.html</t>
  </si>
  <si>
    <t>AMS_MER7</t>
  </si>
  <si>
    <t>101.50</t>
  </si>
  <si>
    <t>The Manor Amsterdam</t>
  </si>
  <si>
    <t>178.00</t>
  </si>
  <si>
    <t>001:EDE8:17689:S17378:410253:418941</t>
  </si>
  <si>
    <t>209.50</t>
  </si>
  <si>
    <t>Linnaeustraat 89,Amsterdam 1093 EK,Netherlands,31-20-7008400</t>
  </si>
  <si>
    <t>https://hotelmonitor-cachepage.eclerx.com/savepage/tk_15439015790723882_sr_2153.html</t>
  </si>
  <si>
    <t>AMS_EDE8</t>
  </si>
  <si>
    <t>155.50</t>
  </si>
  <si>
    <t>Hotel Ramada Apollo Amsterdam Centre</t>
  </si>
  <si>
    <t>Ramada Apollo Amsterdam</t>
  </si>
  <si>
    <t>210.50</t>
  </si>
  <si>
    <t>001:RAM1:18925:M135972:179668:283408</t>
  </si>
  <si>
    <t>Staalmeesterslaan 410,Amsterdam 1057 PH,Netherlands,31-20-6735922</t>
  </si>
  <si>
    <t>https://hotelmonitor-cachepage.eclerx.com/savepage/tk_15439015422215617_sr_2153.html</t>
  </si>
  <si>
    <t>AMS_RAM1</t>
  </si>
  <si>
    <t>185.50</t>
  </si>
  <si>
    <t>NH Amsterdam Centre</t>
  </si>
  <si>
    <t>Nh Amsterdam Centre</t>
  </si>
  <si>
    <t>275.25</t>
  </si>
  <si>
    <t>001:GOL1:16831:M154221:248589:352042</t>
  </si>
  <si>
    <t>Stadhoudrskade 7,Amsterdam 1054 ES,Netherlands,31-20-6851351</t>
  </si>
  <si>
    <t>https://hotelmonitor-cachepage.eclerx.com/savepage/tk_15439015519755056_sr_2153.html</t>
  </si>
  <si>
    <t>AMS_GOL1</t>
  </si>
  <si>
    <t>241.50</t>
  </si>
  <si>
    <t>W Amsterdam</t>
  </si>
  <si>
    <t>Cozy Exchange Guest room 1 King Atrium view Exchange</t>
  </si>
  <si>
    <t>375.00</t>
  </si>
  <si>
    <t>002:MC:WH:4090:DUOC:GT2:HARB</t>
  </si>
  <si>
    <t>Spuistraat 175,Amsterdam AMSTERDAM, 1012 VN,Netherlands,31-20-811-2500</t>
  </si>
  <si>
    <t>https://hotelmonitor-cachepage.eclerx.com/savepage/tk_15439015358370974_sr_2153.html</t>
  </si>
  <si>
    <t>AMS_WAM</t>
  </si>
  <si>
    <t>0</t>
  </si>
  <si>
    <t>NH Collection Amsterdam Doelen</t>
  </si>
  <si>
    <t>Superior  Flex with Breakfast  Room</t>
  </si>
  <si>
    <t>Nh Collection Amsterdam Doelen</t>
  </si>
  <si>
    <t>404.75</t>
  </si>
  <si>
    <t>001:DOE:12401:M158526:263438:368761</t>
  </si>
  <si>
    <t>Nieuwe Doelenstraat 26,Amsterdam 1012 CP,Netherlands,31-20-5540600</t>
  </si>
  <si>
    <t>https://hotelmonitor-cachepage.eclerx.com/savepage/tk_15439015374418569_sr_2153.html</t>
  </si>
  <si>
    <t>AMS_DOE</t>
  </si>
  <si>
    <t>358.00</t>
  </si>
  <si>
    <t>Holiday Inn Amsterdam</t>
  </si>
  <si>
    <t>2 DOUBLE BEDS STANDARD NOSMK</t>
  </si>
  <si>
    <t>170.00</t>
  </si>
  <si>
    <t>002:IHG:HI:AMSNT:GT2:GT2:2DN</t>
  </si>
  <si>
    <t>De Boelelaan 2,Amsterdam 1083 HJ,Netherlands,31-20-6462300</t>
  </si>
  <si>
    <t>https://hotelmonitor-cachepage.eclerx.com/savepage/tk_15439015761972775_sr_2153.html</t>
  </si>
  <si>
    <t>AMS_HOL2</t>
  </si>
  <si>
    <t>154.50</t>
  </si>
  <si>
    <t>easyHotel Amsterdam</t>
  </si>
  <si>
    <t>91.75</t>
  </si>
  <si>
    <t>001:912:70636:M83270:108296:210162</t>
  </si>
  <si>
    <t>van Ostadestraat 97,Amsterdam 1072 ST,Netherlands,31-20-8468100</t>
  </si>
  <si>
    <t>https://hotelmonitor-cachepage.eclerx.com/savepage/tk_154390156333181_sr_2153.html</t>
  </si>
  <si>
    <t>AMS_912</t>
  </si>
  <si>
    <t>79.25</t>
  </si>
  <si>
    <t>Radisson Blu Hotel Amsterdam</t>
  </si>
  <si>
    <t>Radisson Blu</t>
  </si>
  <si>
    <t>308.50</t>
  </si>
  <si>
    <t>004:CARLSON:RAD:AMSZH:GTAMER7:GTAMER7:STD</t>
  </si>
  <si>
    <t>https://hotelmonitor-cachepage.eclerx.com/savepage/tk_15439015745961769_sr_2153.html</t>
  </si>
  <si>
    <t>AMS_RAD</t>
  </si>
  <si>
    <t>290.50</t>
  </si>
  <si>
    <t>Westcord Art 3 Star</t>
  </si>
  <si>
    <t>181.00</t>
  </si>
  <si>
    <t>001:TUL3:16855:S16535:22273:91113</t>
  </si>
  <si>
    <t>Spaarndamerdijk 302, Amsterdam 1013 ZX, Netherlands, 31-20-4109670, http://www.westcordhotels.nl</t>
  </si>
  <si>
    <t>https://hotelmonitor-cachepage.eclerx.com/savepage/tk_15439015458586352_sr_2153.html</t>
  </si>
  <si>
    <t>AMS_TUL3</t>
  </si>
  <si>
    <t>157.50</t>
  </si>
  <si>
    <t>Apollo Museumhotel Amsterdam City Centre</t>
  </si>
  <si>
    <t>Apollo Museum Hotel Amsterdam</t>
  </si>
  <si>
    <t>001:9H:35102:S35861:54832:156160</t>
  </si>
  <si>
    <t>https://hotelmonitor-cachepage.eclerx.com/savepage/tk_1543901581564344_sr_2153.html</t>
  </si>
  <si>
    <t>AMS_9H</t>
  </si>
  <si>
    <t>162.00</t>
  </si>
  <si>
    <t>Mercure Centre Canal District</t>
  </si>
  <si>
    <t>Privilege Room 1 Double Bed</t>
  </si>
  <si>
    <t>Mercure Amsterdam Centre Canal District</t>
  </si>
  <si>
    <t>004:ACCOR:XM:1032:RA1DER:RA1DER:DBB</t>
  </si>
  <si>
    <t>https://hotelmonitor-cachepage.eclerx.com/savepage/tk_15439015770171921_sr_2153.html</t>
  </si>
  <si>
    <t>AMS_MER</t>
  </si>
  <si>
    <t>217.50</t>
  </si>
  <si>
    <t>Best Western Amsterdam Airport Hotel</t>
  </si>
  <si>
    <t>Best Western Schiphol</t>
  </si>
  <si>
    <t>123.00</t>
  </si>
  <si>
    <t>002:BW:BW:92681:GTAA:GTA:A2TGTAA</t>
  </si>
  <si>
    <t>Taures Avenue 12,2132 LS HOOFDDORP,Amsterdam Schiphol,Netherlands,31-62-7081166</t>
  </si>
  <si>
    <t>https://hotelmonitor-cachepage.eclerx.com/savepage/tk_15439015882508743_sr_2153.html</t>
  </si>
  <si>
    <t>AMSB_BAS1</t>
  </si>
  <si>
    <t>04/12/2018 11:48</t>
  </si>
  <si>
    <t>02/01/2019</t>
  </si>
  <si>
    <t>Courtyard Amsterdam Airport</t>
  </si>
  <si>
    <t>Deluxe Double Room Guest room 2 Queen</t>
  </si>
  <si>
    <t>DXB</t>
  </si>
  <si>
    <t>002:MC:CY:AMSCY:CVNO:GTA:DBDB</t>
  </si>
  <si>
    <t>Bosweg 15,Hoofddorp 2131 Md,Amsterdam Schiphol HOOFDDORP, 2131 LX,Netherlands,31-23-5569000</t>
  </si>
  <si>
    <t>https://hotelmonitor-cachepage.eclerx.com/savepage/tk_1543904394610413_sr_2154.html</t>
  </si>
  <si>
    <t>AMSB_COU</t>
  </si>
  <si>
    <t>127.50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</si>
</sst>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202847</v>
      </c>
      <c r="G2" t="s">
        <v>74</v>
      </c>
      <c r="H2" t="s">
        <v>75</v>
      </c>
      <c r="I2" t="s"/>
      <c r="J2" t="s">
        <v>76</v>
      </c>
      <c r="K2" t="n">
        <v>110.75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HYPERLINK("https://hotelmonitor-cachepage.eclerx.com/savepage/tk_15439015578740845_sr_2153.html","info")</f>
        <v/>
      </c>
      <c r="AA2" t="n">
        <v>87266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59</v>
      </c>
      <c r="AQ2" t="s">
        <v>89</v>
      </c>
      <c r="AR2" t="s"/>
      <c r="AS2" t="s"/>
      <c r="AT2" t="s">
        <v>90</v>
      </c>
      <c r="AU2" t="s">
        <v>88</v>
      </c>
      <c r="AV2" t="s"/>
      <c r="AW2" t="s"/>
      <c r="AX2" t="s"/>
      <c r="AY2" t="n">
        <v>659201</v>
      </c>
      <c r="AZ2" t="s">
        <v>91</v>
      </c>
      <c r="BA2" t="s">
        <v>92</v>
      </c>
      <c r="BB2" t="s">
        <v>93</v>
      </c>
      <c r="BC2" t="n">
        <v>4.897199</v>
      </c>
      <c r="BD2" t="n">
        <v>52.379458</v>
      </c>
      <c r="BE2" t="s">
        <v>94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95</v>
      </c>
      <c r="F3" t="n">
        <v>76557</v>
      </c>
      <c r="G3" t="s">
        <v>74</v>
      </c>
      <c r="H3" t="s">
        <v>75</v>
      </c>
      <c r="I3" t="s"/>
      <c r="J3" t="s">
        <v>76</v>
      </c>
      <c r="K3" t="n">
        <v>78</v>
      </c>
      <c r="L3" t="s"/>
      <c r="M3" t="s"/>
      <c r="N3" t="s">
        <v>96</v>
      </c>
      <c r="O3" t="s">
        <v>78</v>
      </c>
      <c r="P3" t="s">
        <v>95</v>
      </c>
      <c r="Q3" t="s"/>
      <c r="R3" t="s">
        <v>80</v>
      </c>
      <c r="S3" t="s">
        <v>97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HYPERLINK("https://hotelmonitor-cachepage.eclerx.com/savepage/tk_15439015438035572_sr_2153.html","info")</f>
        <v/>
      </c>
      <c r="AA3" t="n">
        <v>5789</v>
      </c>
      <c r="AB3" t="s">
        <v>98</v>
      </c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25</v>
      </c>
      <c r="AQ3" t="s">
        <v>89</v>
      </c>
      <c r="AR3" t="s"/>
      <c r="AS3" t="s"/>
      <c r="AT3" t="s">
        <v>90</v>
      </c>
      <c r="AU3" t="s">
        <v>88</v>
      </c>
      <c r="AV3" t="s"/>
      <c r="AW3" t="s"/>
      <c r="AX3" t="s"/>
      <c r="AY3" t="n">
        <v>3863177</v>
      </c>
      <c r="AZ3" t="s">
        <v>99</v>
      </c>
      <c r="BA3" t="s">
        <v>100</v>
      </c>
      <c r="BB3" t="s">
        <v>101</v>
      </c>
      <c r="BC3" t="n">
        <v>4.895</v>
      </c>
      <c r="BD3" t="n">
        <v>52.377</v>
      </c>
      <c r="BE3" t="s">
        <v>102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103</v>
      </c>
      <c r="F4" t="n">
        <v>413587</v>
      </c>
      <c r="G4" t="s">
        <v>74</v>
      </c>
      <c r="H4" t="s">
        <v>75</v>
      </c>
      <c r="I4" t="s"/>
      <c r="J4" t="s">
        <v>76</v>
      </c>
      <c r="K4" t="n">
        <v>211.63</v>
      </c>
      <c r="L4" t="s"/>
      <c r="M4" t="s"/>
      <c r="N4" t="s">
        <v>104</v>
      </c>
      <c r="O4" t="s">
        <v>78</v>
      </c>
      <c r="P4" t="s">
        <v>105</v>
      </c>
      <c r="Q4" t="s"/>
      <c r="R4" t="s">
        <v>106</v>
      </c>
      <c r="S4" t="s">
        <v>107</v>
      </c>
      <c r="T4" t="s">
        <v>82</v>
      </c>
      <c r="U4" t="s"/>
      <c r="V4" t="s">
        <v>83</v>
      </c>
      <c r="W4" t="s">
        <v>108</v>
      </c>
      <c r="X4" t="s"/>
      <c r="Y4" t="s">
        <v>85</v>
      </c>
      <c r="Z4">
        <f>HYPERLINK("https://hotelmonitor-cachepage.eclerx.com/savepage/tk_15439015479273226_sr_2153.html","info")</f>
        <v/>
      </c>
      <c r="AA4" t="n">
        <v>5794</v>
      </c>
      <c r="AB4" t="s">
        <v>109</v>
      </c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35</v>
      </c>
      <c r="AQ4" t="s">
        <v>89</v>
      </c>
      <c r="AR4" t="s"/>
      <c r="AS4" t="s"/>
      <c r="AT4" t="s">
        <v>90</v>
      </c>
      <c r="AU4" t="s">
        <v>88</v>
      </c>
      <c r="AV4" t="s"/>
      <c r="AW4" t="s"/>
      <c r="AX4" t="s"/>
      <c r="AY4" t="n">
        <v>659180</v>
      </c>
      <c r="AZ4" t="s">
        <v>110</v>
      </c>
      <c r="BA4" t="s">
        <v>111</v>
      </c>
      <c r="BB4" t="s">
        <v>112</v>
      </c>
      <c r="BC4" t="n">
        <v>4.916156</v>
      </c>
      <c r="BD4" t="n">
        <v>52.361524</v>
      </c>
      <c r="BE4" t="s">
        <v>113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114</v>
      </c>
      <c r="F5" t="n">
        <v>427091</v>
      </c>
      <c r="G5" t="s">
        <v>74</v>
      </c>
      <c r="H5" t="s">
        <v>75</v>
      </c>
      <c r="I5" t="s"/>
      <c r="J5" t="s">
        <v>76</v>
      </c>
      <c r="K5" t="n">
        <v>76.5</v>
      </c>
      <c r="L5" t="s"/>
      <c r="M5" t="s"/>
      <c r="N5" t="s">
        <v>115</v>
      </c>
      <c r="O5" t="s">
        <v>78</v>
      </c>
      <c r="P5" t="s">
        <v>116</v>
      </c>
      <c r="Q5" t="s"/>
      <c r="R5" t="s">
        <v>80</v>
      </c>
      <c r="S5" t="s">
        <v>117</v>
      </c>
      <c r="T5" t="s">
        <v>82</v>
      </c>
      <c r="U5" t="s"/>
      <c r="V5" t="s">
        <v>83</v>
      </c>
      <c r="W5" t="s">
        <v>108</v>
      </c>
      <c r="X5" t="s"/>
      <c r="Y5" t="s">
        <v>85</v>
      </c>
      <c r="Z5">
        <f>HYPERLINK("https://hotelmonitor-cachepage.eclerx.com/savepage/tk_15439015766028926_sr_2153.html","info")</f>
        <v/>
      </c>
      <c r="AA5" t="n">
        <v>54377</v>
      </c>
      <c r="AB5" t="s">
        <v>118</v>
      </c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90</v>
      </c>
      <c r="AQ5" t="s">
        <v>89</v>
      </c>
      <c r="AR5" t="s"/>
      <c r="AS5" t="s"/>
      <c r="AT5" t="s">
        <v>90</v>
      </c>
      <c r="AU5" t="s">
        <v>88</v>
      </c>
      <c r="AV5" t="s"/>
      <c r="AW5" t="s"/>
      <c r="AX5" t="s"/>
      <c r="AY5" t="n">
        <v>5954065</v>
      </c>
      <c r="AZ5" t="s">
        <v>119</v>
      </c>
      <c r="BA5" t="s">
        <v>120</v>
      </c>
      <c r="BB5" t="s">
        <v>121</v>
      </c>
      <c r="BC5" t="n">
        <v>4.910969</v>
      </c>
      <c r="BD5" t="n">
        <v>52.392327</v>
      </c>
      <c r="BE5" t="s">
        <v>122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123</v>
      </c>
      <c r="F6" t="n">
        <v>131112</v>
      </c>
      <c r="G6" t="s">
        <v>74</v>
      </c>
      <c r="H6" t="s">
        <v>75</v>
      </c>
      <c r="I6" t="s"/>
      <c r="J6" t="s">
        <v>76</v>
      </c>
      <c r="K6" t="n">
        <v>70.38</v>
      </c>
      <c r="L6" t="s"/>
      <c r="M6" t="s"/>
      <c r="N6" t="s">
        <v>115</v>
      </c>
      <c r="O6" t="s">
        <v>78</v>
      </c>
      <c r="P6" t="s">
        <v>123</v>
      </c>
      <c r="Q6" t="s"/>
      <c r="R6" t="s">
        <v>106</v>
      </c>
      <c r="S6" t="s">
        <v>124</v>
      </c>
      <c r="T6" t="s">
        <v>82</v>
      </c>
      <c r="U6" t="s"/>
      <c r="V6" t="s">
        <v>83</v>
      </c>
      <c r="W6" t="s">
        <v>108</v>
      </c>
      <c r="X6" t="s"/>
      <c r="Y6" t="s">
        <v>85</v>
      </c>
      <c r="Z6">
        <f>HYPERLINK("https://hotelmonitor-cachepage.eclerx.com/savepage/tk_15439015838661535_sr_2153.html","info")</f>
        <v/>
      </c>
      <c r="AA6" t="n">
        <v>56075</v>
      </c>
      <c r="AB6" t="s">
        <v>125</v>
      </c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108</v>
      </c>
      <c r="AQ6" t="s">
        <v>89</v>
      </c>
      <c r="AR6" t="s"/>
      <c r="AS6" t="s"/>
      <c r="AT6" t="s">
        <v>90</v>
      </c>
      <c r="AU6" t="s">
        <v>88</v>
      </c>
      <c r="AV6" t="s"/>
      <c r="AW6" t="s"/>
      <c r="AX6" t="s"/>
      <c r="AY6" t="n">
        <v>4521087</v>
      </c>
      <c r="AZ6" t="s">
        <v>126</v>
      </c>
      <c r="BA6" t="s">
        <v>127</v>
      </c>
      <c r="BB6" t="s">
        <v>128</v>
      </c>
      <c r="BC6" t="n">
        <v>5.178202</v>
      </c>
      <c r="BD6" t="n">
        <v>52.283414</v>
      </c>
      <c r="BE6" t="s">
        <v>129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130</v>
      </c>
    </row>
    <row r="7" spans="1:70">
      <c r="A7" t="s">
        <v>131</v>
      </c>
      <c r="B7" t="s">
        <v>71</v>
      </c>
      <c r="C7" t="s">
        <v>72</v>
      </c>
      <c r="D7" t="n">
        <v>2</v>
      </c>
      <c r="E7" t="s">
        <v>132</v>
      </c>
      <c r="F7" t="n">
        <v>3841882</v>
      </c>
      <c r="G7" t="s">
        <v>74</v>
      </c>
      <c r="H7" t="s">
        <v>75</v>
      </c>
      <c r="I7" t="s"/>
      <c r="J7" t="s">
        <v>76</v>
      </c>
      <c r="K7" t="n">
        <v>153</v>
      </c>
      <c r="L7" t="s"/>
      <c r="M7" t="s"/>
      <c r="N7" t="s">
        <v>133</v>
      </c>
      <c r="O7" t="s">
        <v>78</v>
      </c>
      <c r="P7" t="s">
        <v>134</v>
      </c>
      <c r="Q7" t="s"/>
      <c r="R7" t="s">
        <v>106</v>
      </c>
      <c r="S7" t="s">
        <v>135</v>
      </c>
      <c r="T7" t="s">
        <v>82</v>
      </c>
      <c r="U7" t="s"/>
      <c r="V7" t="s">
        <v>83</v>
      </c>
      <c r="W7" t="s">
        <v>108</v>
      </c>
      <c r="X7" t="s"/>
      <c r="Y7" t="s">
        <v>85</v>
      </c>
      <c r="Z7">
        <f>HYPERLINK("https://hotelmonitor-cachepage.eclerx.com/savepage/tk_1543848236371841_sr_2153.html","info")</f>
        <v/>
      </c>
      <c r="AA7" t="n">
        <v>590281</v>
      </c>
      <c r="AB7" t="s">
        <v>136</v>
      </c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86</v>
      </c>
      <c r="AQ7" t="s">
        <v>89</v>
      </c>
      <c r="AR7" t="s"/>
      <c r="AS7" t="s"/>
      <c r="AT7" t="s">
        <v>90</v>
      </c>
      <c r="AU7" t="s">
        <v>88</v>
      </c>
      <c r="AV7" t="s"/>
      <c r="AW7" t="s"/>
      <c r="AX7" t="s"/>
      <c r="AY7" t="n">
        <v>5954039</v>
      </c>
      <c r="AZ7" t="s">
        <v>137</v>
      </c>
      <c r="BA7" t="s">
        <v>138</v>
      </c>
      <c r="BB7" t="s">
        <v>139</v>
      </c>
      <c r="BC7" t="n">
        <v>0.039077</v>
      </c>
      <c r="BD7" t="n">
        <v>51.508499</v>
      </c>
      <c r="BE7" t="s">
        <v>140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141</v>
      </c>
      <c r="F8" t="n">
        <v>1292880</v>
      </c>
      <c r="G8" t="s">
        <v>74</v>
      </c>
      <c r="H8" t="s">
        <v>75</v>
      </c>
      <c r="I8" t="s"/>
      <c r="J8" t="s">
        <v>76</v>
      </c>
      <c r="K8" t="n">
        <v>96</v>
      </c>
      <c r="L8" t="s"/>
      <c r="M8" t="s"/>
      <c r="N8" t="s">
        <v>142</v>
      </c>
      <c r="O8" t="s">
        <v>78</v>
      </c>
      <c r="P8" t="s">
        <v>143</v>
      </c>
      <c r="Q8" t="s"/>
      <c r="R8" t="s">
        <v>106</v>
      </c>
      <c r="S8" t="s">
        <v>144</v>
      </c>
      <c r="T8" t="s">
        <v>82</v>
      </c>
      <c r="U8" t="s"/>
      <c r="V8" t="s">
        <v>83</v>
      </c>
      <c r="W8" t="s">
        <v>108</v>
      </c>
      <c r="X8" t="s"/>
      <c r="Y8" t="s">
        <v>85</v>
      </c>
      <c r="Z8">
        <f>HYPERLINK("https://hotelmonitor-cachepage.eclerx.com/savepage/tk_1543901588609457_sr_2153.html","info")</f>
        <v/>
      </c>
      <c r="AA8" t="n">
        <v>192251</v>
      </c>
      <c r="AB8" t="s">
        <v>145</v>
      </c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121</v>
      </c>
      <c r="AQ8" t="s">
        <v>89</v>
      </c>
      <c r="AR8" t="s"/>
      <c r="AS8" t="s"/>
      <c r="AT8" t="s">
        <v>90</v>
      </c>
      <c r="AU8" t="s">
        <v>88</v>
      </c>
      <c r="AV8" t="s"/>
      <c r="AW8" t="s"/>
      <c r="AX8" t="s"/>
      <c r="AY8" t="n">
        <v>6017679</v>
      </c>
      <c r="AZ8" t="s">
        <v>146</v>
      </c>
      <c r="BA8" t="s">
        <v>147</v>
      </c>
      <c r="BB8" t="s">
        <v>148</v>
      </c>
      <c r="BC8" t="n">
        <v>4.8089</v>
      </c>
      <c r="BD8" t="n">
        <v>52.3081</v>
      </c>
      <c r="BE8" t="s">
        <v>149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150</v>
      </c>
    </row>
    <row r="9" spans="1:70">
      <c r="A9" t="s">
        <v>131</v>
      </c>
      <c r="B9" t="s">
        <v>71</v>
      </c>
      <c r="C9" t="s">
        <v>72</v>
      </c>
      <c r="D9" t="n">
        <v>2</v>
      </c>
      <c r="E9" t="s">
        <v>151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74.75</v>
      </c>
      <c r="L9" t="s"/>
      <c r="M9" t="s"/>
      <c r="N9" t="s">
        <v>152</v>
      </c>
      <c r="O9" t="s">
        <v>78</v>
      </c>
      <c r="P9" t="s">
        <v>151</v>
      </c>
      <c r="Q9" t="s"/>
      <c r="R9" t="s">
        <v>80</v>
      </c>
      <c r="S9" t="s">
        <v>153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HYPERLINK("https://hotelmonitor-cachepage.eclerx.com/savepage/tk_15438482229393096_sr_2153.html","info")</f>
        <v/>
      </c>
      <c r="AA9" t="n">
        <v>-6796621</v>
      </c>
      <c r="AB9" t="s">
        <v>154</v>
      </c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83</v>
      </c>
      <c r="AQ9" t="s">
        <v>89</v>
      </c>
      <c r="AR9" t="s"/>
      <c r="AS9" t="s"/>
      <c r="AT9" t="s">
        <v>90</v>
      </c>
      <c r="AU9" t="s">
        <v>88</v>
      </c>
      <c r="AV9" t="s"/>
      <c r="AW9" t="s"/>
      <c r="AX9" t="s"/>
      <c r="AY9" t="n">
        <v>6796621</v>
      </c>
      <c r="AZ9" t="s">
        <v>155</v>
      </c>
      <c r="BA9" t="s">
        <v>156</v>
      </c>
      <c r="BB9" t="s">
        <v>157</v>
      </c>
      <c r="BC9" t="n">
        <v>0</v>
      </c>
      <c r="BD9" t="n">
        <v>0</v>
      </c>
      <c r="BE9" t="s">
        <v>158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159</v>
      </c>
      <c r="F10" t="n">
        <v>150208</v>
      </c>
      <c r="G10" t="s">
        <v>74</v>
      </c>
      <c r="H10" t="s">
        <v>75</v>
      </c>
      <c r="I10" t="s"/>
      <c r="J10" t="s">
        <v>76</v>
      </c>
      <c r="K10" t="n">
        <v>76</v>
      </c>
      <c r="L10" t="s"/>
      <c r="M10" t="s"/>
      <c r="N10" t="s">
        <v>160</v>
      </c>
      <c r="O10" t="s">
        <v>78</v>
      </c>
      <c r="P10" t="s">
        <v>159</v>
      </c>
      <c r="Q10" t="s"/>
      <c r="R10" t="s">
        <v>161</v>
      </c>
      <c r="S10" t="s">
        <v>162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HYPERLINK("https://hotelmonitor-cachepage.eclerx.com/savepage/tk_1543901563723452_sr_2153.html","info")</f>
        <v/>
      </c>
      <c r="AA10" t="n">
        <v>75202</v>
      </c>
      <c r="AB10" t="s">
        <v>163</v>
      </c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73</v>
      </c>
      <c r="AQ10" t="s">
        <v>89</v>
      </c>
      <c r="AR10" t="s"/>
      <c r="AS10" t="s"/>
      <c r="AT10" t="s">
        <v>90</v>
      </c>
      <c r="AU10" t="s">
        <v>88</v>
      </c>
      <c r="AV10" t="s"/>
      <c r="AW10" t="s"/>
      <c r="AX10" t="s"/>
      <c r="AY10" t="n">
        <v>5131377</v>
      </c>
      <c r="AZ10" t="s">
        <v>164</v>
      </c>
      <c r="BA10" t="s">
        <v>165</v>
      </c>
      <c r="BB10" t="s">
        <v>166</v>
      </c>
      <c r="BC10" t="n">
        <v>4.885393</v>
      </c>
      <c r="BD10" t="n">
        <v>52.37386</v>
      </c>
      <c r="BE10" t="s">
        <v>167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168</v>
      </c>
      <c r="F11" t="n">
        <v>526630</v>
      </c>
      <c r="G11" t="s">
        <v>74</v>
      </c>
      <c r="H11" t="s">
        <v>75</v>
      </c>
      <c r="I11" t="s"/>
      <c r="J11" t="s">
        <v>76</v>
      </c>
      <c r="K11" t="n">
        <v>178.5</v>
      </c>
      <c r="L11" t="s"/>
      <c r="M11" t="s"/>
      <c r="N11" t="s">
        <v>169</v>
      </c>
      <c r="O11" t="s">
        <v>78</v>
      </c>
      <c r="P11" t="s">
        <v>170</v>
      </c>
      <c r="Q11" t="s"/>
      <c r="R11" t="s">
        <v>106</v>
      </c>
      <c r="S11" t="s">
        <v>171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HYPERLINK("https://hotelmonitor-cachepage.eclerx.com/savepage/tk_15439015621106913_sr_2153.html","info")</f>
        <v/>
      </c>
      <c r="AA11" t="n">
        <v>8826</v>
      </c>
      <c r="AB11" t="s">
        <v>172</v>
      </c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69</v>
      </c>
      <c r="AQ11" t="s">
        <v>89</v>
      </c>
      <c r="AR11" t="s"/>
      <c r="AS11" t="s"/>
      <c r="AT11" t="s">
        <v>90</v>
      </c>
      <c r="AU11" t="s">
        <v>88</v>
      </c>
      <c r="AV11" t="s"/>
      <c r="AW11" t="s"/>
      <c r="AX11" t="s"/>
      <c r="AY11" t="n">
        <v>2068580</v>
      </c>
      <c r="AZ11" t="s">
        <v>173</v>
      </c>
      <c r="BA11" t="s">
        <v>174</v>
      </c>
      <c r="BB11" t="s">
        <v>175</v>
      </c>
      <c r="BC11" t="n">
        <v>4.893</v>
      </c>
      <c r="BD11" t="n">
        <v>52.375</v>
      </c>
      <c r="BE11" t="s">
        <v>176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177</v>
      </c>
      <c r="F12" t="n">
        <v>76563</v>
      </c>
      <c r="G12" t="s">
        <v>74</v>
      </c>
      <c r="H12" t="s">
        <v>75</v>
      </c>
      <c r="I12" t="s"/>
      <c r="J12" t="s">
        <v>76</v>
      </c>
      <c r="K12" t="n">
        <v>150.88</v>
      </c>
      <c r="L12" t="s"/>
      <c r="M12" t="s"/>
      <c r="N12" t="s">
        <v>178</v>
      </c>
      <c r="O12" t="s">
        <v>78</v>
      </c>
      <c r="P12" t="s">
        <v>179</v>
      </c>
      <c r="Q12" t="s"/>
      <c r="R12" t="s">
        <v>106</v>
      </c>
      <c r="S12" t="s">
        <v>180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HYPERLINK("https://hotelmonitor-cachepage.eclerx.com/savepage/tk_154390154709904_sr_2153.html","info")</f>
        <v/>
      </c>
      <c r="AA12" t="n">
        <v>9275</v>
      </c>
      <c r="AB12" t="s">
        <v>181</v>
      </c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33</v>
      </c>
      <c r="AQ12" t="s">
        <v>89</v>
      </c>
      <c r="AR12" t="s"/>
      <c r="AS12" t="s"/>
      <c r="AT12" t="s">
        <v>90</v>
      </c>
      <c r="AU12" t="s">
        <v>88</v>
      </c>
      <c r="AV12" t="s"/>
      <c r="AW12" t="s"/>
      <c r="AX12" t="s"/>
      <c r="AY12" t="n">
        <v>3720839</v>
      </c>
      <c r="AZ12" t="s">
        <v>182</v>
      </c>
      <c r="BA12" t="s">
        <v>183</v>
      </c>
      <c r="BB12" t="s">
        <v>184</v>
      </c>
      <c r="BC12" t="n">
        <v>4.897</v>
      </c>
      <c r="BD12" t="n">
        <v>52.366</v>
      </c>
      <c r="BE12" t="s">
        <v>185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186</v>
      </c>
      <c r="F13" t="n">
        <v>1600517</v>
      </c>
      <c r="G13" t="s">
        <v>74</v>
      </c>
      <c r="H13" t="s">
        <v>75</v>
      </c>
      <c r="I13" t="s"/>
      <c r="J13" t="s">
        <v>76</v>
      </c>
      <c r="K13" t="n">
        <v>62</v>
      </c>
      <c r="L13" t="s"/>
      <c r="M13" t="s"/>
      <c r="N13" t="s">
        <v>187</v>
      </c>
      <c r="O13" t="s">
        <v>78</v>
      </c>
      <c r="P13" t="s">
        <v>186</v>
      </c>
      <c r="Q13" t="s"/>
      <c r="R13" t="s">
        <v>80</v>
      </c>
      <c r="S13" t="s">
        <v>188</v>
      </c>
      <c r="T13" t="s">
        <v>82</v>
      </c>
      <c r="U13" t="s"/>
      <c r="V13" t="s">
        <v>83</v>
      </c>
      <c r="W13" t="s">
        <v>108</v>
      </c>
      <c r="X13" t="s"/>
      <c r="Y13" t="s">
        <v>85</v>
      </c>
      <c r="Z13">
        <f>HYPERLINK("https://hotelmonitor-cachepage.eclerx.com/savepage/tk_1543901596131003_sr_2153.html","info")</f>
        <v/>
      </c>
      <c r="AA13" t="n">
        <v>237560</v>
      </c>
      <c r="AB13" t="s">
        <v>189</v>
      </c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125</v>
      </c>
      <c r="AQ13" t="s">
        <v>89</v>
      </c>
      <c r="AR13" t="s"/>
      <c r="AS13" t="s"/>
      <c r="AT13" t="s">
        <v>90</v>
      </c>
      <c r="AU13" t="s">
        <v>88</v>
      </c>
      <c r="AV13" t="s"/>
      <c r="AW13" t="s"/>
      <c r="AX13" t="s"/>
      <c r="AY13" t="n">
        <v>6244372</v>
      </c>
      <c r="AZ13" t="s">
        <v>190</v>
      </c>
      <c r="BA13" t="s">
        <v>191</v>
      </c>
      <c r="BB13" t="s">
        <v>192</v>
      </c>
      <c r="BC13" t="n">
        <v>4.811238</v>
      </c>
      <c r="BD13" t="n">
        <v>52.43969</v>
      </c>
      <c r="BE13" t="s">
        <v>193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195</v>
      </c>
      <c r="F14" t="n">
        <v>163793</v>
      </c>
      <c r="G14" t="s">
        <v>74</v>
      </c>
      <c r="H14" t="s">
        <v>75</v>
      </c>
      <c r="I14" t="s"/>
      <c r="J14" t="s">
        <v>76</v>
      </c>
      <c r="K14" t="n">
        <v>92.63</v>
      </c>
      <c r="L14" t="s"/>
      <c r="M14" t="s"/>
      <c r="N14" t="s">
        <v>196</v>
      </c>
      <c r="O14" t="s">
        <v>78</v>
      </c>
      <c r="P14" t="s">
        <v>197</v>
      </c>
      <c r="Q14" t="s"/>
      <c r="R14" t="s">
        <v>106</v>
      </c>
      <c r="S14" t="s">
        <v>198</v>
      </c>
      <c r="T14" t="s">
        <v>82</v>
      </c>
      <c r="U14" t="s"/>
      <c r="V14" t="s">
        <v>83</v>
      </c>
      <c r="W14" t="s">
        <v>108</v>
      </c>
      <c r="X14" t="s"/>
      <c r="Y14" t="s">
        <v>85</v>
      </c>
      <c r="Z14">
        <f>HYPERLINK("https://hotelmonitor-cachepage.eclerx.com/savepage/tk_1543901587530076_sr_2153.html","info")</f>
        <v/>
      </c>
      <c r="AA14" t="n">
        <v>5791</v>
      </c>
      <c r="AB14" t="s">
        <v>199</v>
      </c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118</v>
      </c>
      <c r="AQ14" t="s">
        <v>89</v>
      </c>
      <c r="AR14" t="s"/>
      <c r="AS14" t="s"/>
      <c r="AT14" t="s">
        <v>90</v>
      </c>
      <c r="AU14" t="s">
        <v>88</v>
      </c>
      <c r="AV14" t="s"/>
      <c r="AW14" t="s"/>
      <c r="AX14" t="s"/>
      <c r="AY14" t="n">
        <v>6244394</v>
      </c>
      <c r="AZ14" t="s">
        <v>200</v>
      </c>
      <c r="BA14" t="s">
        <v>201</v>
      </c>
      <c r="BB14" t="s">
        <v>202</v>
      </c>
      <c r="BC14" t="n">
        <v>4.7529</v>
      </c>
      <c r="BD14" t="n">
        <v>52.2763</v>
      </c>
      <c r="BE14" t="s">
        <v>203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150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204</v>
      </c>
      <c r="F15" t="n">
        <v>131111</v>
      </c>
      <c r="G15" t="s">
        <v>74</v>
      </c>
      <c r="H15" t="s">
        <v>75</v>
      </c>
      <c r="I15" t="s"/>
      <c r="J15" t="s">
        <v>76</v>
      </c>
      <c r="K15" t="n">
        <v>98.5</v>
      </c>
      <c r="L15" t="s"/>
      <c r="M15" t="s"/>
      <c r="N15" t="s">
        <v>96</v>
      </c>
      <c r="O15" t="s">
        <v>78</v>
      </c>
      <c r="P15" t="s">
        <v>205</v>
      </c>
      <c r="Q15" t="s"/>
      <c r="R15" t="s">
        <v>80</v>
      </c>
      <c r="S15" t="s">
        <v>206</v>
      </c>
      <c r="T15" t="s">
        <v>82</v>
      </c>
      <c r="U15" t="s"/>
      <c r="V15" t="s">
        <v>83</v>
      </c>
      <c r="W15" t="s">
        <v>108</v>
      </c>
      <c r="X15" t="s"/>
      <c r="Y15" t="s">
        <v>85</v>
      </c>
      <c r="Z15">
        <f>HYPERLINK("https://hotelmonitor-cachepage.eclerx.com/savepage/tk_15439015786376998_sr_2153.html","info")</f>
        <v/>
      </c>
      <c r="AA15" t="n">
        <v>54378</v>
      </c>
      <c r="AB15" t="s">
        <v>207</v>
      </c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95</v>
      </c>
      <c r="AQ15" t="s">
        <v>89</v>
      </c>
      <c r="AR15" t="s"/>
      <c r="AS15" t="s"/>
      <c r="AT15" t="s">
        <v>90</v>
      </c>
      <c r="AU15" t="s">
        <v>88</v>
      </c>
      <c r="AV15" t="s"/>
      <c r="AW15" t="s"/>
      <c r="AX15" t="s"/>
      <c r="AY15" t="n">
        <v>2230220</v>
      </c>
      <c r="AZ15" t="s">
        <v>208</v>
      </c>
      <c r="BA15" t="s">
        <v>209</v>
      </c>
      <c r="BB15" t="s">
        <v>210</v>
      </c>
      <c r="BC15" t="n">
        <v>4.922855</v>
      </c>
      <c r="BD15" t="n">
        <v>52.361798</v>
      </c>
      <c r="BE15" t="s">
        <v>211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212</v>
      </c>
      <c r="F16" t="n">
        <v>3119485</v>
      </c>
      <c r="G16" t="s">
        <v>74</v>
      </c>
      <c r="H16" t="s">
        <v>75</v>
      </c>
      <c r="I16" t="s"/>
      <c r="J16" t="s">
        <v>76</v>
      </c>
      <c r="K16" t="n">
        <v>119.75</v>
      </c>
      <c r="L16" t="s"/>
      <c r="M16" t="s"/>
      <c r="N16" t="s">
        <v>213</v>
      </c>
      <c r="O16" t="s">
        <v>78</v>
      </c>
      <c r="P16" t="s">
        <v>214</v>
      </c>
      <c r="Q16" t="s"/>
      <c r="R16" t="s">
        <v>80</v>
      </c>
      <c r="S16" t="s">
        <v>215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HYPERLINK("https://hotelmonitor-cachepage.eclerx.com/savepage/tk_15439015346127493_sr_2153.html","info")</f>
        <v/>
      </c>
      <c r="AA16" t="n">
        <v>481881</v>
      </c>
      <c r="AB16" t="s">
        <v>216</v>
      </c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2</v>
      </c>
      <c r="AQ16" t="s">
        <v>89</v>
      </c>
      <c r="AR16" t="s"/>
      <c r="AS16" t="s"/>
      <c r="AT16" t="s">
        <v>90</v>
      </c>
      <c r="AU16" t="s">
        <v>88</v>
      </c>
      <c r="AV16" t="s"/>
      <c r="AW16" t="s"/>
      <c r="AX16" t="s"/>
      <c r="AY16" t="n">
        <v>4036682</v>
      </c>
      <c r="AZ16" t="s">
        <v>217</v>
      </c>
      <c r="BA16" t="s">
        <v>218</v>
      </c>
      <c r="BB16" t="s">
        <v>219</v>
      </c>
      <c r="BC16" t="n">
        <v>4.934809</v>
      </c>
      <c r="BD16" t="n">
        <v>52.371334</v>
      </c>
      <c r="BE16" t="s">
        <v>220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221</v>
      </c>
      <c r="F17" t="n">
        <v>1204943</v>
      </c>
      <c r="G17" t="s">
        <v>74</v>
      </c>
      <c r="H17" t="s">
        <v>75</v>
      </c>
      <c r="I17" t="s"/>
      <c r="J17" t="s">
        <v>76</v>
      </c>
      <c r="K17" t="n">
        <v>56.75</v>
      </c>
      <c r="L17" t="s"/>
      <c r="M17" t="s"/>
      <c r="N17" t="s">
        <v>96</v>
      </c>
      <c r="O17" t="s">
        <v>78</v>
      </c>
      <c r="P17" t="s">
        <v>222</v>
      </c>
      <c r="Q17" t="s"/>
      <c r="R17" t="s">
        <v>106</v>
      </c>
      <c r="S17" t="s">
        <v>223</v>
      </c>
      <c r="T17" t="s">
        <v>82</v>
      </c>
      <c r="U17" t="s"/>
      <c r="V17" t="s">
        <v>83</v>
      </c>
      <c r="W17" t="s">
        <v>108</v>
      </c>
      <c r="X17" t="s"/>
      <c r="Y17" t="s">
        <v>85</v>
      </c>
      <c r="Z17">
        <f>HYPERLINK("https://hotelmonitor-cachepage.eclerx.com/savepage/tk_15439015462700067_sr_2153.html","info")</f>
        <v/>
      </c>
      <c r="AA17" t="n">
        <v>186341</v>
      </c>
      <c r="AB17" t="s">
        <v>224</v>
      </c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31</v>
      </c>
      <c r="AQ17" t="s">
        <v>89</v>
      </c>
      <c r="AR17" t="s"/>
      <c r="AS17" t="s"/>
      <c r="AT17" t="s">
        <v>90</v>
      </c>
      <c r="AU17" t="s">
        <v>88</v>
      </c>
      <c r="AV17" t="s"/>
      <c r="AW17" t="s"/>
      <c r="AX17" t="s"/>
      <c r="AY17" t="n">
        <v>4731422</v>
      </c>
      <c r="AZ17" t="s">
        <v>225</v>
      </c>
      <c r="BA17" t="s">
        <v>226</v>
      </c>
      <c r="BB17" t="s">
        <v>227</v>
      </c>
      <c r="BC17" t="n">
        <v>4.84706</v>
      </c>
      <c r="BD17" t="n">
        <v>52.385601</v>
      </c>
      <c r="BE17" t="s">
        <v>228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229</v>
      </c>
      <c r="F18" t="n">
        <v>413571</v>
      </c>
      <c r="G18" t="s">
        <v>74</v>
      </c>
      <c r="H18" t="s">
        <v>75</v>
      </c>
      <c r="I18" t="s"/>
      <c r="J18" t="s">
        <v>76</v>
      </c>
      <c r="K18" t="n">
        <v>280.75</v>
      </c>
      <c r="L18" t="s"/>
      <c r="M18" t="s"/>
      <c r="N18" t="s">
        <v>230</v>
      </c>
      <c r="O18" t="s">
        <v>78</v>
      </c>
      <c r="P18" t="s">
        <v>231</v>
      </c>
      <c r="Q18" t="s"/>
      <c r="R18" t="s">
        <v>232</v>
      </c>
      <c r="S18" t="s">
        <v>233</v>
      </c>
      <c r="T18" t="s">
        <v>82</v>
      </c>
      <c r="U18" t="s"/>
      <c r="V18" t="s">
        <v>83</v>
      </c>
      <c r="W18" t="s">
        <v>108</v>
      </c>
      <c r="X18" t="s"/>
      <c r="Y18" t="s">
        <v>85</v>
      </c>
      <c r="Z18">
        <f>HYPERLINK("https://hotelmonitor-cachepage.eclerx.com/savepage/tk_15439015733981228_sr_2153.html","info")</f>
        <v/>
      </c>
      <c r="AA18" t="n">
        <v>45366</v>
      </c>
      <c r="AB18" t="s">
        <v>234</v>
      </c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82</v>
      </c>
      <c r="AQ18" t="s">
        <v>89</v>
      </c>
      <c r="AR18" t="s"/>
      <c r="AS18" t="s"/>
      <c r="AT18" t="s">
        <v>90</v>
      </c>
      <c r="AU18" t="s">
        <v>88</v>
      </c>
      <c r="AV18" t="s"/>
      <c r="AW18" t="s"/>
      <c r="AX18" t="s"/>
      <c r="AY18" t="n">
        <v>846423</v>
      </c>
      <c r="AZ18" t="s">
        <v>235</v>
      </c>
      <c r="BA18" t="s">
        <v>236</v>
      </c>
      <c r="BB18" t="s">
        <v>237</v>
      </c>
      <c r="BC18" t="n">
        <v>4.905236</v>
      </c>
      <c r="BD18" t="n">
        <v>52.359974</v>
      </c>
      <c r="BE18" t="s">
        <v>238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239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76</v>
      </c>
      <c r="L19" t="s"/>
      <c r="M19" t="s"/>
      <c r="N19" t="s">
        <v>96</v>
      </c>
      <c r="O19" t="s">
        <v>78</v>
      </c>
      <c r="P19" t="s">
        <v>239</v>
      </c>
      <c r="Q19" t="s"/>
      <c r="R19" t="s">
        <v>80</v>
      </c>
      <c r="S19" t="s">
        <v>162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HYPERLINK("https://hotelmonitor-cachepage.eclerx.com/savepage/tk_15439015794703157_sr_2153.html","info")</f>
        <v/>
      </c>
      <c r="AA19" t="n">
        <v>-6765149</v>
      </c>
      <c r="AB19" t="s">
        <v>240</v>
      </c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97</v>
      </c>
      <c r="AQ19" t="s">
        <v>89</v>
      </c>
      <c r="AR19" t="s"/>
      <c r="AS19" t="s"/>
      <c r="AT19" t="s">
        <v>90</v>
      </c>
      <c r="AU19" t="s">
        <v>88</v>
      </c>
      <c r="AV19" t="s"/>
      <c r="AW19" t="s"/>
      <c r="AX19" t="s"/>
      <c r="AY19" t="n">
        <v>6765149</v>
      </c>
      <c r="AZ19" t="s">
        <v>241</v>
      </c>
      <c r="BA19" t="s">
        <v>242</v>
      </c>
      <c r="BB19" t="s">
        <v>243</v>
      </c>
      <c r="BC19" t="n">
        <v>4.880043</v>
      </c>
      <c r="BD19" t="n">
        <v>52.369639</v>
      </c>
      <c r="BE19" t="s">
        <v>244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245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99</v>
      </c>
      <c r="L20" t="s"/>
      <c r="M20" t="s"/>
      <c r="N20" t="s">
        <v>96</v>
      </c>
      <c r="O20" t="s">
        <v>78</v>
      </c>
      <c r="P20" t="s">
        <v>245</v>
      </c>
      <c r="Q20" t="s"/>
      <c r="R20" t="s">
        <v>106</v>
      </c>
      <c r="S20" t="s">
        <v>246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HYPERLINK("https://hotelmonitor-cachepage.eclerx.com/savepage/tk_15439015350195887_sr_2153.html","info")</f>
        <v/>
      </c>
      <c r="AA20" t="n">
        <v>-6796629</v>
      </c>
      <c r="AB20" t="s">
        <v>247</v>
      </c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248</v>
      </c>
      <c r="AO20" t="s">
        <v>249</v>
      </c>
      <c r="AP20" t="n">
        <v>3</v>
      </c>
      <c r="AQ20" t="s">
        <v>89</v>
      </c>
      <c r="AR20" t="s"/>
      <c r="AS20" t="s"/>
      <c r="AT20" t="s">
        <v>90</v>
      </c>
      <c r="AU20" t="s">
        <v>88</v>
      </c>
      <c r="AV20" t="s"/>
      <c r="AW20" t="s"/>
      <c r="AX20" t="s"/>
      <c r="AY20" t="n">
        <v>6796629</v>
      </c>
      <c r="AZ20" t="s">
        <v>250</v>
      </c>
      <c r="BA20" t="s">
        <v>251</v>
      </c>
      <c r="BB20" t="s">
        <v>252</v>
      </c>
      <c r="BC20" t="n">
        <v>4.868938</v>
      </c>
      <c r="BD20" t="n">
        <v>52.392663</v>
      </c>
      <c r="BE20" t="s">
        <v>253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254</v>
      </c>
      <c r="F21" t="n">
        <v>383039</v>
      </c>
      <c r="G21" t="s">
        <v>74</v>
      </c>
      <c r="H21" t="s">
        <v>75</v>
      </c>
      <c r="I21" t="s"/>
      <c r="J21" t="s">
        <v>76</v>
      </c>
      <c r="K21" t="n">
        <v>115.5</v>
      </c>
      <c r="L21" t="s"/>
      <c r="M21" t="s"/>
      <c r="N21" t="s">
        <v>96</v>
      </c>
      <c r="O21" t="s">
        <v>78</v>
      </c>
      <c r="P21" t="s">
        <v>254</v>
      </c>
      <c r="Q21" t="s"/>
      <c r="R21" t="s">
        <v>106</v>
      </c>
      <c r="S21" t="s">
        <v>255</v>
      </c>
      <c r="T21" t="s">
        <v>82</v>
      </c>
      <c r="U21" t="s"/>
      <c r="V21" t="s">
        <v>83</v>
      </c>
      <c r="W21" t="s">
        <v>108</v>
      </c>
      <c r="X21" t="s"/>
      <c r="Y21" t="s">
        <v>85</v>
      </c>
      <c r="Z21">
        <f>HYPERLINK("https://hotelmonitor-cachepage.eclerx.com/savepage/tk_15439015382657402_sr_2153.html","info")</f>
        <v/>
      </c>
      <c r="AA21" t="n">
        <v>17210</v>
      </c>
      <c r="AB21" t="s">
        <v>256</v>
      </c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248</v>
      </c>
      <c r="AO21" t="s">
        <v>257</v>
      </c>
      <c r="AP21" t="n">
        <v>11</v>
      </c>
      <c r="AQ21" t="s">
        <v>89</v>
      </c>
      <c r="AR21" t="s"/>
      <c r="AS21" t="s"/>
      <c r="AT21" t="s">
        <v>90</v>
      </c>
      <c r="AU21" t="s">
        <v>88</v>
      </c>
      <c r="AV21" t="s"/>
      <c r="AW21" t="s"/>
      <c r="AX21" t="s"/>
      <c r="AY21" t="n">
        <v>200553</v>
      </c>
      <c r="AZ21" t="s">
        <v>258</v>
      </c>
      <c r="BA21" t="s">
        <v>259</v>
      </c>
      <c r="BB21" t="s">
        <v>260</v>
      </c>
      <c r="BC21" t="n">
        <v>4.893553</v>
      </c>
      <c r="BD21" t="n">
        <v>52.373712</v>
      </c>
      <c r="BE21" t="s">
        <v>261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262</v>
      </c>
      <c r="F22" t="n">
        <v>579340</v>
      </c>
      <c r="G22" t="s">
        <v>74</v>
      </c>
      <c r="H22" t="s">
        <v>75</v>
      </c>
      <c r="I22" t="s"/>
      <c r="J22" t="s">
        <v>76</v>
      </c>
      <c r="K22" t="n">
        <v>67</v>
      </c>
      <c r="L22" t="s"/>
      <c r="M22" t="s"/>
      <c r="N22" t="s">
        <v>263</v>
      </c>
      <c r="O22" t="s">
        <v>78</v>
      </c>
      <c r="P22" t="s">
        <v>262</v>
      </c>
      <c r="Q22" t="s"/>
      <c r="R22" t="s">
        <v>106</v>
      </c>
      <c r="S22" t="s">
        <v>264</v>
      </c>
      <c r="T22" t="s">
        <v>82</v>
      </c>
      <c r="U22" t="s"/>
      <c r="V22" t="s">
        <v>83</v>
      </c>
      <c r="W22" t="s">
        <v>108</v>
      </c>
      <c r="X22" t="s"/>
      <c r="Y22" t="s">
        <v>85</v>
      </c>
      <c r="Z22">
        <f>HYPERLINK("https://hotelmonitor-cachepage.eclerx.com/savepage/tk_15439015586936412_sr_2153.html","info")</f>
        <v/>
      </c>
      <c r="AA22" t="n">
        <v>134879</v>
      </c>
      <c r="AB22" t="s">
        <v>265</v>
      </c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61</v>
      </c>
      <c r="AQ22" t="s">
        <v>89</v>
      </c>
      <c r="AR22" t="s"/>
      <c r="AS22" t="s"/>
      <c r="AT22" t="s">
        <v>90</v>
      </c>
      <c r="AU22" t="s">
        <v>88</v>
      </c>
      <c r="AV22" t="s"/>
      <c r="AW22" t="s"/>
      <c r="AX22" t="s"/>
      <c r="AY22" t="n">
        <v>1177712</v>
      </c>
      <c r="AZ22" t="s">
        <v>266</v>
      </c>
      <c r="BA22" t="s">
        <v>267</v>
      </c>
      <c r="BB22" t="s">
        <v>268</v>
      </c>
      <c r="BC22" t="n">
        <v>4.913</v>
      </c>
      <c r="BD22" t="n">
        <v>52.336</v>
      </c>
      <c r="BE22" t="s">
        <v>269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270</v>
      </c>
      <c r="F23" t="n">
        <v>1999685</v>
      </c>
      <c r="G23" t="s">
        <v>74</v>
      </c>
      <c r="H23" t="s">
        <v>75</v>
      </c>
      <c r="I23" t="s"/>
      <c r="J23" t="s">
        <v>76</v>
      </c>
      <c r="K23" t="n">
        <v>54</v>
      </c>
      <c r="L23" t="s"/>
      <c r="M23" t="s"/>
      <c r="N23" t="s">
        <v>160</v>
      </c>
      <c r="O23" t="s">
        <v>78</v>
      </c>
      <c r="P23" t="s">
        <v>270</v>
      </c>
      <c r="Q23" t="s"/>
      <c r="R23" t="s">
        <v>106</v>
      </c>
      <c r="S23" t="s">
        <v>271</v>
      </c>
      <c r="T23" t="s">
        <v>82</v>
      </c>
      <c r="U23" t="s"/>
      <c r="V23" t="s">
        <v>83</v>
      </c>
      <c r="W23" t="s">
        <v>108</v>
      </c>
      <c r="X23" t="s"/>
      <c r="Y23" t="s">
        <v>85</v>
      </c>
      <c r="Z23">
        <f>HYPERLINK("https://hotelmonitor-cachepage.eclerx.com/savepage/tk_15439015499715853_sr_2153.html","info")</f>
        <v/>
      </c>
      <c r="AA23" t="n">
        <v>400487</v>
      </c>
      <c r="AB23" t="s">
        <v>272</v>
      </c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40</v>
      </c>
      <c r="AQ23" t="s">
        <v>89</v>
      </c>
      <c r="AR23" t="s"/>
      <c r="AS23" t="s"/>
      <c r="AT23" t="s">
        <v>90</v>
      </c>
      <c r="AU23" t="s">
        <v>88</v>
      </c>
      <c r="AV23" t="s"/>
      <c r="AW23" t="s"/>
      <c r="AX23" t="s"/>
      <c r="AY23" t="n">
        <v>1875350</v>
      </c>
      <c r="AZ23" t="s">
        <v>273</v>
      </c>
      <c r="BA23" t="s">
        <v>274</v>
      </c>
      <c r="BB23" t="s">
        <v>275</v>
      </c>
      <c r="BC23" t="n">
        <v>4.831098</v>
      </c>
      <c r="BD23" t="n">
        <v>52.346645</v>
      </c>
      <c r="BE23" t="s">
        <v>276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277</v>
      </c>
      <c r="F24" t="n">
        <v>76653</v>
      </c>
      <c r="G24" t="s">
        <v>74</v>
      </c>
      <c r="H24" t="s">
        <v>75</v>
      </c>
      <c r="I24" t="s"/>
      <c r="J24" t="s">
        <v>76</v>
      </c>
      <c r="K24" t="n">
        <v>129.38</v>
      </c>
      <c r="L24" t="s"/>
      <c r="M24" t="s"/>
      <c r="N24" t="s">
        <v>278</v>
      </c>
      <c r="O24" t="s">
        <v>78</v>
      </c>
      <c r="P24" t="s">
        <v>279</v>
      </c>
      <c r="Q24" t="s"/>
      <c r="R24" t="s">
        <v>106</v>
      </c>
      <c r="S24" t="s">
        <v>280</v>
      </c>
      <c r="T24" t="s">
        <v>82</v>
      </c>
      <c r="U24" t="s"/>
      <c r="V24" t="s">
        <v>83</v>
      </c>
      <c r="W24" t="s">
        <v>108</v>
      </c>
      <c r="X24" t="s"/>
      <c r="Y24" t="s">
        <v>85</v>
      </c>
      <c r="Z24">
        <f>HYPERLINK("https://hotelmonitor-cachepage.eclerx.com/savepage/tk_15439015534867668_sr_2153.html","info")</f>
        <v/>
      </c>
      <c r="AA24" t="n">
        <v>5892</v>
      </c>
      <c r="AB24" t="s">
        <v>281</v>
      </c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48</v>
      </c>
      <c r="AQ24" t="s">
        <v>89</v>
      </c>
      <c r="AR24" t="s"/>
      <c r="AS24" t="s"/>
      <c r="AT24" t="s">
        <v>90</v>
      </c>
      <c r="AU24" t="s">
        <v>88</v>
      </c>
      <c r="AV24" t="s"/>
      <c r="AW24" t="s"/>
      <c r="AX24" t="s"/>
      <c r="AY24" t="n">
        <v>3720840</v>
      </c>
      <c r="AZ24" t="s">
        <v>282</v>
      </c>
      <c r="BA24" t="s">
        <v>283</v>
      </c>
      <c r="BB24" t="s">
        <v>284</v>
      </c>
      <c r="BC24" t="n">
        <v>4.897</v>
      </c>
      <c r="BD24" t="n">
        <v>52.366</v>
      </c>
      <c r="BE24" t="s">
        <v>285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286</v>
      </c>
      <c r="F25" t="n">
        <v>150212</v>
      </c>
      <c r="G25" t="s">
        <v>74</v>
      </c>
      <c r="H25" t="s">
        <v>75</v>
      </c>
      <c r="I25" t="s"/>
      <c r="J25" t="s">
        <v>76</v>
      </c>
      <c r="K25" t="n">
        <v>247.38</v>
      </c>
      <c r="L25" t="s"/>
      <c r="M25" t="s"/>
      <c r="N25" t="s">
        <v>287</v>
      </c>
      <c r="O25" t="s">
        <v>78</v>
      </c>
      <c r="P25" t="s">
        <v>288</v>
      </c>
      <c r="Q25" t="s"/>
      <c r="R25" t="s">
        <v>232</v>
      </c>
      <c r="S25" t="s">
        <v>289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HYPERLINK("https://hotelmonitor-cachepage.eclerx.com/savepage/tk_15439015362545557_sr_2153.html","info")</f>
        <v/>
      </c>
      <c r="AA25" t="n">
        <v>5881</v>
      </c>
      <c r="AB25" t="s">
        <v>290</v>
      </c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6</v>
      </c>
      <c r="AQ25" t="s">
        <v>89</v>
      </c>
      <c r="AR25" t="s"/>
      <c r="AS25" t="s"/>
      <c r="AT25" t="s">
        <v>90</v>
      </c>
      <c r="AU25" t="s">
        <v>88</v>
      </c>
      <c r="AV25" t="s"/>
      <c r="AW25" t="s"/>
      <c r="AX25" t="s"/>
      <c r="AY25" t="n">
        <v>5954067</v>
      </c>
      <c r="AZ25" t="s">
        <v>291</v>
      </c>
      <c r="BA25" t="s">
        <v>292</v>
      </c>
      <c r="BB25" t="s">
        <v>293</v>
      </c>
      <c r="BC25" t="n">
        <v>4.894</v>
      </c>
      <c r="BD25" t="n">
        <v>52.372</v>
      </c>
      <c r="BE25" t="s">
        <v>294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295</v>
      </c>
      <c r="F26" t="n">
        <v>1440764</v>
      </c>
      <c r="G26" t="s">
        <v>74</v>
      </c>
      <c r="H26" t="s">
        <v>75</v>
      </c>
      <c r="I26" t="s"/>
      <c r="J26" t="s">
        <v>76</v>
      </c>
      <c r="K26" t="n">
        <v>109.25</v>
      </c>
      <c r="L26" t="s"/>
      <c r="M26" t="s"/>
      <c r="N26" t="s">
        <v>296</v>
      </c>
      <c r="O26" t="s">
        <v>78</v>
      </c>
      <c r="P26" t="s">
        <v>295</v>
      </c>
      <c r="Q26" t="s"/>
      <c r="R26" t="s">
        <v>106</v>
      </c>
      <c r="S26" t="s">
        <v>297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HYPERLINK("https://hotelmonitor-cachepage.eclerx.com/savepage/tk_15439015721744485_sr_2153.html","info")</f>
        <v/>
      </c>
      <c r="AA26" t="n">
        <v>216479</v>
      </c>
      <c r="AB26" t="s">
        <v>298</v>
      </c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248</v>
      </c>
      <c r="AO26" t="s">
        <v>299</v>
      </c>
      <c r="AP26" t="n">
        <v>79</v>
      </c>
      <c r="AQ26" t="s">
        <v>89</v>
      </c>
      <c r="AR26" t="s"/>
      <c r="AS26" t="s"/>
      <c r="AT26" t="s">
        <v>90</v>
      </c>
      <c r="AU26" t="s">
        <v>88</v>
      </c>
      <c r="AV26" t="s"/>
      <c r="AW26" t="s"/>
      <c r="AX26" t="s"/>
      <c r="AY26" t="n">
        <v>3073522</v>
      </c>
      <c r="AZ26" t="s">
        <v>300</v>
      </c>
      <c r="BA26" t="s">
        <v>301</v>
      </c>
      <c r="BB26" t="s">
        <v>302</v>
      </c>
      <c r="BC26" t="n">
        <v>4.839</v>
      </c>
      <c r="BD26" t="n">
        <v>52.278</v>
      </c>
      <c r="BE26" t="s">
        <v>303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304</v>
      </c>
      <c r="F27" t="n">
        <v>6447831</v>
      </c>
      <c r="G27" t="s">
        <v>74</v>
      </c>
      <c r="H27" t="s">
        <v>75</v>
      </c>
      <c r="I27" t="s"/>
      <c r="J27" t="s">
        <v>76</v>
      </c>
      <c r="K27" t="n">
        <v>50</v>
      </c>
      <c r="L27" t="s"/>
      <c r="M27" t="s"/>
      <c r="N27" t="s">
        <v>305</v>
      </c>
      <c r="O27" t="s">
        <v>78</v>
      </c>
      <c r="P27" t="s">
        <v>306</v>
      </c>
      <c r="Q27" t="s"/>
      <c r="R27" t="s">
        <v>80</v>
      </c>
      <c r="S27" t="s">
        <v>307</v>
      </c>
      <c r="T27" t="s">
        <v>82</v>
      </c>
      <c r="U27" t="s"/>
      <c r="V27" t="s">
        <v>83</v>
      </c>
      <c r="W27" t="s">
        <v>108</v>
      </c>
      <c r="X27" t="s"/>
      <c r="Y27" t="s">
        <v>85</v>
      </c>
      <c r="Z27">
        <f>HYPERLINK("https://hotelmonitor-cachepage.eclerx.com/savepage/tk_1543901545443904_sr_2153.html","info")</f>
        <v/>
      </c>
      <c r="AA27" t="n">
        <v>618909</v>
      </c>
      <c r="AB27" t="s">
        <v>308</v>
      </c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29</v>
      </c>
      <c r="AQ27" t="s">
        <v>89</v>
      </c>
      <c r="AR27" t="s"/>
      <c r="AS27" t="s"/>
      <c r="AT27" t="s">
        <v>90</v>
      </c>
      <c r="AU27" t="s">
        <v>88</v>
      </c>
      <c r="AV27" t="s"/>
      <c r="AW27" t="s"/>
      <c r="AX27" t="s"/>
      <c r="AY27" t="n">
        <v>6391944</v>
      </c>
      <c r="AZ27" t="s">
        <v>309</v>
      </c>
      <c r="BA27" t="s">
        <v>310</v>
      </c>
      <c r="BB27" t="s">
        <v>311</v>
      </c>
      <c r="BC27" t="n">
        <v>4.949953</v>
      </c>
      <c r="BD27" t="n">
        <v>52.305432</v>
      </c>
      <c r="BE27" t="s">
        <v>312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313</v>
      </c>
      <c r="F28" t="n">
        <v>356115</v>
      </c>
      <c r="G28" t="s">
        <v>74</v>
      </c>
      <c r="H28" t="s">
        <v>75</v>
      </c>
      <c r="I28" t="s"/>
      <c r="J28" t="s">
        <v>76</v>
      </c>
      <c r="K28" t="n">
        <v>122.25</v>
      </c>
      <c r="L28" t="s"/>
      <c r="M28" t="s"/>
      <c r="N28" t="s">
        <v>314</v>
      </c>
      <c r="O28" t="s">
        <v>78</v>
      </c>
      <c r="P28" t="s">
        <v>315</v>
      </c>
      <c r="Q28" t="s"/>
      <c r="R28" t="s">
        <v>106</v>
      </c>
      <c r="S28" t="s">
        <v>316</v>
      </c>
      <c r="T28" t="s">
        <v>82</v>
      </c>
      <c r="U28" t="s"/>
      <c r="V28" t="s">
        <v>83</v>
      </c>
      <c r="W28" t="s">
        <v>108</v>
      </c>
      <c r="X28" t="s"/>
      <c r="Y28" t="s">
        <v>85</v>
      </c>
      <c r="Z28">
        <f>HYPERLINK("https://hotelmonitor-cachepage.eclerx.com/savepage/tk_15439015574479127_sr_2153.html","info")</f>
        <v/>
      </c>
      <c r="AA28" t="n">
        <v>5792</v>
      </c>
      <c r="AB28" t="s">
        <v>317</v>
      </c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58</v>
      </c>
      <c r="AQ28" t="s">
        <v>89</v>
      </c>
      <c r="AR28" t="s"/>
      <c r="AS28" t="s"/>
      <c r="AT28" t="s">
        <v>90</v>
      </c>
      <c r="AU28" t="s">
        <v>88</v>
      </c>
      <c r="AV28" t="s"/>
      <c r="AW28" t="s"/>
      <c r="AX28" t="s"/>
      <c r="AY28" t="n">
        <v>711617</v>
      </c>
      <c r="AZ28" t="s">
        <v>318</v>
      </c>
      <c r="BA28" t="s">
        <v>319</v>
      </c>
      <c r="BB28" t="s">
        <v>320</v>
      </c>
      <c r="BC28" t="n">
        <v>4.893205</v>
      </c>
      <c r="BD28" t="n">
        <v>52.365786</v>
      </c>
      <c r="BE28" t="s">
        <v>321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322</v>
      </c>
      <c r="F29" t="n">
        <v>577052</v>
      </c>
      <c r="G29" t="s">
        <v>74</v>
      </c>
      <c r="H29" t="s">
        <v>75</v>
      </c>
      <c r="I29" t="s"/>
      <c r="J29" t="s">
        <v>76</v>
      </c>
      <c r="K29" t="n">
        <v>38.25</v>
      </c>
      <c r="L29" t="s"/>
      <c r="M29" t="s"/>
      <c r="N29" t="s">
        <v>96</v>
      </c>
      <c r="O29" t="s">
        <v>78</v>
      </c>
      <c r="P29" t="s">
        <v>323</v>
      </c>
      <c r="Q29" t="s"/>
      <c r="R29" t="s">
        <v>80</v>
      </c>
      <c r="S29" t="s">
        <v>324</v>
      </c>
      <c r="T29" t="s">
        <v>82</v>
      </c>
      <c r="U29" t="s"/>
      <c r="V29" t="s">
        <v>83</v>
      </c>
      <c r="W29" t="s">
        <v>108</v>
      </c>
      <c r="X29" t="s"/>
      <c r="Y29" t="s">
        <v>85</v>
      </c>
      <c r="Z29">
        <f>HYPERLINK("https://hotelmonitor-cachepage.eclerx.com/savepage/tk_15439015741565695_sr_2153.html","info")</f>
        <v/>
      </c>
      <c r="AA29" t="n">
        <v>128407</v>
      </c>
      <c r="AB29" t="s">
        <v>325</v>
      </c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84</v>
      </c>
      <c r="AQ29" t="s">
        <v>89</v>
      </c>
      <c r="AR29" t="s"/>
      <c r="AS29" t="s"/>
      <c r="AT29" t="s">
        <v>90</v>
      </c>
      <c r="AU29" t="s">
        <v>88</v>
      </c>
      <c r="AV29" t="s"/>
      <c r="AW29" t="s"/>
      <c r="AX29" t="s"/>
      <c r="AY29" t="n">
        <v>659207</v>
      </c>
      <c r="AZ29" t="s">
        <v>326</v>
      </c>
      <c r="BA29" t="s">
        <v>327</v>
      </c>
      <c r="BB29" t="s">
        <v>328</v>
      </c>
      <c r="BC29" t="n">
        <v>4.821</v>
      </c>
      <c r="BD29" t="n">
        <v>52.382</v>
      </c>
      <c r="BE29" t="s">
        <v>329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75</v>
      </c>
    </row>
    <row r="30" spans="1:70">
      <c r="A30" t="s">
        <v>131</v>
      </c>
      <c r="B30" t="s">
        <v>71</v>
      </c>
      <c r="C30" t="s">
        <v>72</v>
      </c>
      <c r="D30" t="n">
        <v>2</v>
      </c>
      <c r="E30" t="s">
        <v>330</v>
      </c>
      <c r="F30" t="n">
        <v>297229</v>
      </c>
      <c r="G30" t="s">
        <v>74</v>
      </c>
      <c r="H30" t="s">
        <v>75</v>
      </c>
      <c r="I30" t="s"/>
      <c r="J30" t="s">
        <v>76</v>
      </c>
      <c r="K30" t="n">
        <v>130.5</v>
      </c>
      <c r="L30" t="s"/>
      <c r="M30" t="s"/>
      <c r="N30" t="s">
        <v>331</v>
      </c>
      <c r="O30" t="s">
        <v>78</v>
      </c>
      <c r="P30" t="s">
        <v>332</v>
      </c>
      <c r="Q30" t="s"/>
      <c r="R30" t="s">
        <v>106</v>
      </c>
      <c r="S30" t="s">
        <v>333</v>
      </c>
      <c r="T30" t="s">
        <v>82</v>
      </c>
      <c r="U30" t="s"/>
      <c r="V30" t="s">
        <v>83</v>
      </c>
      <c r="W30" t="s">
        <v>108</v>
      </c>
      <c r="X30" t="s"/>
      <c r="Y30" t="s">
        <v>85</v>
      </c>
      <c r="Z30">
        <f>HYPERLINK("https://hotelmonitor-cachepage.eclerx.com/savepage/tk_1543848256506139_sr_2153.html","info")</f>
        <v/>
      </c>
      <c r="AA30" t="n">
        <v>9074</v>
      </c>
      <c r="AB30" t="s">
        <v>334</v>
      </c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119</v>
      </c>
      <c r="AQ30" t="s">
        <v>89</v>
      </c>
      <c r="AR30" t="s"/>
      <c r="AS30" t="s"/>
      <c r="AT30" t="s">
        <v>90</v>
      </c>
      <c r="AU30" t="s">
        <v>88</v>
      </c>
      <c r="AV30" t="s"/>
      <c r="AW30" t="s"/>
      <c r="AX30" t="s"/>
      <c r="AY30" t="n">
        <v>5954076</v>
      </c>
      <c r="AZ30" t="s">
        <v>335</v>
      </c>
      <c r="BA30" t="s">
        <v>336</v>
      </c>
      <c r="BB30" t="s">
        <v>337</v>
      </c>
      <c r="BC30" t="n">
        <v>4.883048</v>
      </c>
      <c r="BD30" t="n">
        <v>52.361586</v>
      </c>
      <c r="BE30" t="s">
        <v>338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339</v>
      </c>
      <c r="F31" t="n">
        <v>348859</v>
      </c>
      <c r="G31" t="s">
        <v>74</v>
      </c>
      <c r="H31" t="s">
        <v>75</v>
      </c>
      <c r="I31" t="s"/>
      <c r="J31" t="s">
        <v>76</v>
      </c>
      <c r="K31" t="n">
        <v>122</v>
      </c>
      <c r="L31" t="s"/>
      <c r="M31" t="s"/>
      <c r="N31" t="s">
        <v>340</v>
      </c>
      <c r="O31" t="s">
        <v>78</v>
      </c>
      <c r="P31" t="s">
        <v>339</v>
      </c>
      <c r="Q31" t="s"/>
      <c r="R31" t="s">
        <v>106</v>
      </c>
      <c r="S31" t="s">
        <v>341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HYPERLINK("https://hotelmonitor-cachepage.eclerx.com/savepage/tk_1543901572584572_sr_2153.html","info")</f>
        <v/>
      </c>
      <c r="AA31" t="n">
        <v>102663</v>
      </c>
      <c r="AB31" t="s">
        <v>342</v>
      </c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80</v>
      </c>
      <c r="AQ31" t="s">
        <v>89</v>
      </c>
      <c r="AR31" t="s"/>
      <c r="AS31" t="s"/>
      <c r="AT31" t="s">
        <v>90</v>
      </c>
      <c r="AU31" t="s">
        <v>88</v>
      </c>
      <c r="AV31" t="s"/>
      <c r="AW31" t="s"/>
      <c r="AX31" t="s"/>
      <c r="AY31" t="n">
        <v>1422141</v>
      </c>
      <c r="AZ31" t="s">
        <v>343</v>
      </c>
      <c r="BA31" t="s">
        <v>344</v>
      </c>
      <c r="BB31" t="s">
        <v>345</v>
      </c>
      <c r="BC31" t="n">
        <v>4.878103</v>
      </c>
      <c r="BD31" t="n">
        <v>52.361785</v>
      </c>
      <c r="BE31" t="s">
        <v>321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346</v>
      </c>
      <c r="F32" t="n">
        <v>375546</v>
      </c>
      <c r="G32" t="s">
        <v>74</v>
      </c>
      <c r="H32" t="s">
        <v>75</v>
      </c>
      <c r="I32" t="s"/>
      <c r="J32" t="s">
        <v>76</v>
      </c>
      <c r="K32" t="n">
        <v>126.75</v>
      </c>
      <c r="L32" t="s"/>
      <c r="M32" t="s"/>
      <c r="N32" t="s">
        <v>347</v>
      </c>
      <c r="O32" t="s">
        <v>348</v>
      </c>
      <c r="P32" t="s">
        <v>349</v>
      </c>
      <c r="Q32" t="s"/>
      <c r="R32" t="s">
        <v>106</v>
      </c>
      <c r="S32" t="s">
        <v>350</v>
      </c>
      <c r="T32" t="s">
        <v>82</v>
      </c>
      <c r="U32" t="s"/>
      <c r="V32" t="s">
        <v>83</v>
      </c>
      <c r="W32" t="s">
        <v>108</v>
      </c>
      <c r="X32" t="s"/>
      <c r="Y32" t="s">
        <v>85</v>
      </c>
      <c r="Z32">
        <f>HYPERLINK("https://hotelmonitor-cachepage.eclerx.com/savepage/tk_15439015846065445_sr_2153.html","info")</f>
        <v/>
      </c>
      <c r="AA32" t="n">
        <v>5788</v>
      </c>
      <c r="AB32" t="s">
        <v>351</v>
      </c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110</v>
      </c>
      <c r="AQ32" t="s">
        <v>89</v>
      </c>
      <c r="AR32" t="s"/>
      <c r="AS32" t="s"/>
      <c r="AT32" t="s">
        <v>90</v>
      </c>
      <c r="AU32" t="s">
        <v>88</v>
      </c>
      <c r="AV32" t="s"/>
      <c r="AW32" t="s"/>
      <c r="AX32" t="s"/>
      <c r="AY32" t="n">
        <v>200552</v>
      </c>
      <c r="AZ32" t="s">
        <v>352</v>
      </c>
      <c r="BA32" t="s">
        <v>353</v>
      </c>
      <c r="BB32" t="s">
        <v>354</v>
      </c>
      <c r="BC32" t="n">
        <v>4.7585</v>
      </c>
      <c r="BD32" t="n">
        <v>52.3084</v>
      </c>
      <c r="BE32" t="s">
        <v>355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150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356</v>
      </c>
      <c r="F33" t="n">
        <v>365511</v>
      </c>
      <c r="G33" t="s">
        <v>74</v>
      </c>
      <c r="H33" t="s">
        <v>75</v>
      </c>
      <c r="I33" t="s"/>
      <c r="J33" t="s">
        <v>76</v>
      </c>
      <c r="K33" t="n">
        <v>84.5</v>
      </c>
      <c r="L33" t="s"/>
      <c r="M33" t="s"/>
      <c r="N33" t="s">
        <v>160</v>
      </c>
      <c r="O33" t="s">
        <v>78</v>
      </c>
      <c r="P33" t="s">
        <v>356</v>
      </c>
      <c r="Q33" t="s"/>
      <c r="R33" t="s">
        <v>80</v>
      </c>
      <c r="S33" t="s">
        <v>357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HYPERLINK("https://hotelmonitor-cachepage.eclerx.com/savepage/tk_1543901546702139_sr_2153.html","info")</f>
        <v/>
      </c>
      <c r="AA33" t="n">
        <v>18195</v>
      </c>
      <c r="AB33" t="s">
        <v>358</v>
      </c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248</v>
      </c>
      <c r="AO33" t="s">
        <v>359</v>
      </c>
      <c r="AP33" t="n">
        <v>32</v>
      </c>
      <c r="AQ33" t="s">
        <v>89</v>
      </c>
      <c r="AR33" t="s"/>
      <c r="AS33" t="s"/>
      <c r="AT33" t="s">
        <v>90</v>
      </c>
      <c r="AU33" t="s">
        <v>88</v>
      </c>
      <c r="AV33" t="s"/>
      <c r="AW33" t="s"/>
      <c r="AX33" t="s"/>
      <c r="AY33" t="n">
        <v>6197365</v>
      </c>
      <c r="AZ33" t="s">
        <v>110</v>
      </c>
      <c r="BA33" t="s">
        <v>360</v>
      </c>
      <c r="BB33" t="s">
        <v>361</v>
      </c>
      <c r="BC33" t="n">
        <v>4.898725</v>
      </c>
      <c r="BD33" t="n">
        <v>52.366887</v>
      </c>
      <c r="BE33" t="s">
        <v>362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363</v>
      </c>
      <c r="F34" t="n">
        <v>512976</v>
      </c>
      <c r="G34" t="s">
        <v>74</v>
      </c>
      <c r="H34" t="s">
        <v>75</v>
      </c>
      <c r="I34" t="s"/>
      <c r="J34" t="s">
        <v>76</v>
      </c>
      <c r="K34" t="n">
        <v>77</v>
      </c>
      <c r="L34" t="s"/>
      <c r="M34" t="s"/>
      <c r="N34" t="s">
        <v>340</v>
      </c>
      <c r="O34" t="s">
        <v>78</v>
      </c>
      <c r="P34" t="s">
        <v>363</v>
      </c>
      <c r="Q34" t="s"/>
      <c r="R34" t="s">
        <v>80</v>
      </c>
      <c r="S34" t="s">
        <v>364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HYPERLINK("https://hotelmonitor-cachepage.eclerx.com/savepage/tk_15439015648736846_sr_2153.html","info")</f>
        <v/>
      </c>
      <c r="AA34" t="n">
        <v>15593</v>
      </c>
      <c r="AB34" t="s">
        <v>365</v>
      </c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76</v>
      </c>
      <c r="AQ34" t="s">
        <v>89</v>
      </c>
      <c r="AR34" t="s"/>
      <c r="AS34" t="s"/>
      <c r="AT34" t="s">
        <v>90</v>
      </c>
      <c r="AU34" t="s">
        <v>88</v>
      </c>
      <c r="AV34" t="s"/>
      <c r="AW34" t="s"/>
      <c r="AX34" t="s"/>
      <c r="AY34" t="n">
        <v>966467</v>
      </c>
      <c r="AZ34" t="s">
        <v>366</v>
      </c>
      <c r="BA34" t="s">
        <v>367</v>
      </c>
      <c r="BB34" t="s">
        <v>368</v>
      </c>
      <c r="BC34" t="n">
        <v>4.877295</v>
      </c>
      <c r="BD34" t="n">
        <v>52.348269</v>
      </c>
      <c r="BE34" t="s">
        <v>264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369</v>
      </c>
      <c r="F35" t="n">
        <v>72034</v>
      </c>
      <c r="G35" t="s">
        <v>74</v>
      </c>
      <c r="H35" t="s">
        <v>75</v>
      </c>
      <c r="I35" t="s"/>
      <c r="J35" t="s">
        <v>76</v>
      </c>
      <c r="K35" t="n">
        <v>148.75</v>
      </c>
      <c r="L35" t="s"/>
      <c r="M35" t="s"/>
      <c r="N35" t="s">
        <v>370</v>
      </c>
      <c r="O35" t="s">
        <v>78</v>
      </c>
      <c r="P35" t="s">
        <v>371</v>
      </c>
      <c r="Q35" t="s"/>
      <c r="R35" t="s">
        <v>232</v>
      </c>
      <c r="S35" t="s">
        <v>372</v>
      </c>
      <c r="T35" t="s">
        <v>82</v>
      </c>
      <c r="U35" t="s"/>
      <c r="V35" t="s">
        <v>83</v>
      </c>
      <c r="W35" t="s">
        <v>108</v>
      </c>
      <c r="X35" t="s"/>
      <c r="Y35" t="s">
        <v>85</v>
      </c>
      <c r="Z35">
        <f>HYPERLINK("https://hotelmonitor-cachepage.eclerx.com/savepage/tk_15439015530736275_sr_2153.html","info")</f>
        <v/>
      </c>
      <c r="AA35" t="n">
        <v>5893</v>
      </c>
      <c r="AB35" t="s">
        <v>373</v>
      </c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47</v>
      </c>
      <c r="AQ35" t="s">
        <v>89</v>
      </c>
      <c r="AR35" t="s"/>
      <c r="AS35" t="s"/>
      <c r="AT35" t="s">
        <v>90</v>
      </c>
      <c r="AU35" t="s">
        <v>88</v>
      </c>
      <c r="AV35" t="s"/>
      <c r="AW35" t="s"/>
      <c r="AX35" t="s"/>
      <c r="AY35" t="n">
        <v>6560353</v>
      </c>
      <c r="AZ35" t="s">
        <v>374</v>
      </c>
      <c r="BA35" t="s">
        <v>375</v>
      </c>
      <c r="BB35" t="s">
        <v>376</v>
      </c>
      <c r="BC35" t="n">
        <v>4.901</v>
      </c>
      <c r="BD35" t="n">
        <v>52.376</v>
      </c>
      <c r="BE35" t="s">
        <v>377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75</v>
      </c>
    </row>
    <row r="36" spans="1:70">
      <c r="A36" t="s">
        <v>131</v>
      </c>
      <c r="B36" t="s">
        <v>71</v>
      </c>
      <c r="C36" t="s">
        <v>72</v>
      </c>
      <c r="D36" t="n">
        <v>2</v>
      </c>
      <c r="E36" t="s">
        <v>378</v>
      </c>
      <c r="F36" t="n">
        <v>280643</v>
      </c>
      <c r="G36" t="s">
        <v>74</v>
      </c>
      <c r="H36" t="s">
        <v>75</v>
      </c>
      <c r="I36" t="s"/>
      <c r="J36" t="s">
        <v>76</v>
      </c>
      <c r="K36" t="n">
        <v>413.75</v>
      </c>
      <c r="L36" t="s"/>
      <c r="M36" t="s"/>
      <c r="N36" t="s">
        <v>379</v>
      </c>
      <c r="O36" t="s">
        <v>78</v>
      </c>
      <c r="P36" t="s">
        <v>380</v>
      </c>
      <c r="Q36" t="s"/>
      <c r="R36" t="s">
        <v>232</v>
      </c>
      <c r="S36" t="s">
        <v>381</v>
      </c>
      <c r="T36" t="s">
        <v>82</v>
      </c>
      <c r="U36" t="s"/>
      <c r="V36" t="s">
        <v>83</v>
      </c>
      <c r="W36" t="s">
        <v>108</v>
      </c>
      <c r="X36" t="s"/>
      <c r="Y36" t="s">
        <v>85</v>
      </c>
      <c r="Z36">
        <f>HYPERLINK("https://hotelmonitor-cachepage.eclerx.com/savepage/tk_15438482449921837_sr_2153.html","info")</f>
        <v/>
      </c>
      <c r="AA36" t="n">
        <v>5886</v>
      </c>
      <c r="AB36" t="s">
        <v>382</v>
      </c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106</v>
      </c>
      <c r="AQ36" t="s">
        <v>89</v>
      </c>
      <c r="AR36" t="s"/>
      <c r="AS36" t="s"/>
      <c r="AT36" t="s">
        <v>90</v>
      </c>
      <c r="AU36" t="s">
        <v>88</v>
      </c>
      <c r="AV36" t="s"/>
      <c r="AW36" t="s"/>
      <c r="AX36" t="s"/>
      <c r="AY36" t="n">
        <v>1205296</v>
      </c>
      <c r="AZ36" t="s">
        <v>383</v>
      </c>
      <c r="BA36" t="s">
        <v>384</v>
      </c>
      <c r="BB36" t="s">
        <v>385</v>
      </c>
      <c r="BC36" t="n">
        <v>4.894388</v>
      </c>
      <c r="BD36" t="n">
        <v>52.367438</v>
      </c>
      <c r="BE36" t="s">
        <v>386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387</v>
      </c>
      <c r="F37" t="n">
        <v>367696</v>
      </c>
      <c r="G37" t="s">
        <v>74</v>
      </c>
      <c r="H37" t="s">
        <v>75</v>
      </c>
      <c r="I37" t="s"/>
      <c r="J37" t="s">
        <v>76</v>
      </c>
      <c r="K37" t="n">
        <v>102.75</v>
      </c>
      <c r="L37" t="s"/>
      <c r="M37" t="s"/>
      <c r="N37" t="s">
        <v>388</v>
      </c>
      <c r="O37" t="s">
        <v>78</v>
      </c>
      <c r="P37" t="s">
        <v>387</v>
      </c>
      <c r="Q37" t="s"/>
      <c r="R37" t="s">
        <v>106</v>
      </c>
      <c r="S37" t="s">
        <v>389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HYPERLINK("https://hotelmonitor-cachepage.eclerx.com/savepage/tk_15439015712965157_sr_2153.html","info")</f>
        <v/>
      </c>
      <c r="AA37" t="n">
        <v>107090</v>
      </c>
      <c r="AB37" t="s">
        <v>390</v>
      </c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77</v>
      </c>
      <c r="AQ37" t="s">
        <v>89</v>
      </c>
      <c r="AR37" t="s"/>
      <c r="AS37" t="s"/>
      <c r="AT37" t="s">
        <v>90</v>
      </c>
      <c r="AU37" t="s">
        <v>88</v>
      </c>
      <c r="AV37" t="s"/>
      <c r="AW37" t="s"/>
      <c r="AX37" t="s"/>
      <c r="AY37" t="n">
        <v>1766170</v>
      </c>
      <c r="AZ37" t="s">
        <v>391</v>
      </c>
      <c r="BA37" t="s">
        <v>392</v>
      </c>
      <c r="BB37" t="s">
        <v>393</v>
      </c>
      <c r="BC37" t="n">
        <v>4.88</v>
      </c>
      <c r="BD37" t="n">
        <v>52.327</v>
      </c>
      <c r="BE37" t="s">
        <v>394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395</v>
      </c>
      <c r="F38" t="n">
        <v>413531</v>
      </c>
      <c r="G38" t="s">
        <v>74</v>
      </c>
      <c r="H38" t="s">
        <v>75</v>
      </c>
      <c r="I38" t="s"/>
      <c r="J38" t="s">
        <v>76</v>
      </c>
      <c r="K38" t="n">
        <v>83.25</v>
      </c>
      <c r="L38" t="s"/>
      <c r="M38" t="s"/>
      <c r="N38" t="s">
        <v>96</v>
      </c>
      <c r="O38" t="s">
        <v>78</v>
      </c>
      <c r="P38" t="s">
        <v>396</v>
      </c>
      <c r="Q38" t="s"/>
      <c r="R38" t="s">
        <v>80</v>
      </c>
      <c r="S38" t="s">
        <v>397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HYPERLINK("https://hotelmonitor-cachepage.eclerx.com/savepage/tk_15439015558850005_sr_2153.html","info")</f>
        <v/>
      </c>
      <c r="AA38" t="n">
        <v>116533</v>
      </c>
      <c r="AB38" t="s">
        <v>398</v>
      </c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54</v>
      </c>
      <c r="AQ38" t="s">
        <v>89</v>
      </c>
      <c r="AR38" t="s"/>
      <c r="AS38" t="s"/>
      <c r="AT38" t="s">
        <v>90</v>
      </c>
      <c r="AU38" t="s">
        <v>88</v>
      </c>
      <c r="AV38" t="s"/>
      <c r="AW38" t="s"/>
      <c r="AX38" t="s"/>
      <c r="AY38" t="n">
        <v>200540</v>
      </c>
      <c r="AZ38" t="s">
        <v>399</v>
      </c>
      <c r="BA38" t="s">
        <v>400</v>
      </c>
      <c r="BB38" t="s">
        <v>401</v>
      </c>
      <c r="BC38" t="n">
        <v>4.877</v>
      </c>
      <c r="BD38" t="n">
        <v>52.362</v>
      </c>
      <c r="BE38" t="s">
        <v>402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403</v>
      </c>
      <c r="F39" t="n">
        <v>529815</v>
      </c>
      <c r="G39" t="s">
        <v>74</v>
      </c>
      <c r="H39" t="s">
        <v>75</v>
      </c>
      <c r="I39" t="s"/>
      <c r="J39" t="s">
        <v>76</v>
      </c>
      <c r="K39" t="n">
        <v>58.5</v>
      </c>
      <c r="L39" t="s"/>
      <c r="M39" t="s"/>
      <c r="N39" t="s">
        <v>404</v>
      </c>
      <c r="O39" t="s">
        <v>78</v>
      </c>
      <c r="P39" t="s">
        <v>403</v>
      </c>
      <c r="Q39" t="s"/>
      <c r="R39" t="s">
        <v>106</v>
      </c>
      <c r="S39" t="s">
        <v>405</v>
      </c>
      <c r="T39" t="s">
        <v>82</v>
      </c>
      <c r="U39" t="s"/>
      <c r="V39" t="s">
        <v>83</v>
      </c>
      <c r="W39" t="s">
        <v>108</v>
      </c>
      <c r="X39" t="s"/>
      <c r="Y39" t="s">
        <v>85</v>
      </c>
      <c r="Z39">
        <f>HYPERLINK("https://hotelmonitor-cachepage.eclerx.com/savepage/tk_15439015860912476_sr_2153.html","info")</f>
        <v/>
      </c>
      <c r="AA39" t="n">
        <v>99099</v>
      </c>
      <c r="AB39" t="s">
        <v>406</v>
      </c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114</v>
      </c>
      <c r="AQ39" t="s">
        <v>89</v>
      </c>
      <c r="AR39" t="s"/>
      <c r="AS39" t="s"/>
      <c r="AT39" t="s">
        <v>90</v>
      </c>
      <c r="AU39" t="s">
        <v>88</v>
      </c>
      <c r="AV39" t="s"/>
      <c r="AW39" t="s"/>
      <c r="AX39" t="s"/>
      <c r="AY39" t="n">
        <v>5954086</v>
      </c>
      <c r="AZ39" t="s">
        <v>407</v>
      </c>
      <c r="BA39" t="s">
        <v>408</v>
      </c>
      <c r="BB39" t="s">
        <v>409</v>
      </c>
      <c r="BC39" t="n">
        <v>4.77197</v>
      </c>
      <c r="BD39" t="n">
        <v>52.33365</v>
      </c>
      <c r="BE39" t="s">
        <v>410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150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411</v>
      </c>
      <c r="F40" t="n">
        <v>580434</v>
      </c>
      <c r="G40" t="s">
        <v>74</v>
      </c>
      <c r="H40" t="s">
        <v>75</v>
      </c>
      <c r="I40" t="s"/>
      <c r="J40" t="s">
        <v>76</v>
      </c>
      <c r="K40" t="n">
        <v>104</v>
      </c>
      <c r="L40" t="s"/>
      <c r="M40" t="s"/>
      <c r="N40" t="s">
        <v>96</v>
      </c>
      <c r="O40" t="s">
        <v>78</v>
      </c>
      <c r="P40" t="s">
        <v>412</v>
      </c>
      <c r="Q40" t="s"/>
      <c r="R40" t="s">
        <v>161</v>
      </c>
      <c r="S40" t="s">
        <v>413</v>
      </c>
      <c r="T40" t="s">
        <v>82</v>
      </c>
      <c r="U40" t="s"/>
      <c r="V40" t="s">
        <v>83</v>
      </c>
      <c r="W40" t="s">
        <v>108</v>
      </c>
      <c r="X40" t="s"/>
      <c r="Y40" t="s">
        <v>85</v>
      </c>
      <c r="Z40">
        <f>HYPERLINK("https://hotelmonitor-cachepage.eclerx.com/savepage/tk_15439015629189534_sr_2153.html","info")</f>
        <v/>
      </c>
      <c r="AA40" t="n">
        <v>17535</v>
      </c>
      <c r="AB40" t="s">
        <v>414</v>
      </c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71</v>
      </c>
      <c r="AQ40" t="s">
        <v>89</v>
      </c>
      <c r="AR40" t="s"/>
      <c r="AS40" t="s"/>
      <c r="AT40" t="s">
        <v>90</v>
      </c>
      <c r="AU40" t="s">
        <v>88</v>
      </c>
      <c r="AV40" t="s"/>
      <c r="AW40" t="s"/>
      <c r="AX40" t="s"/>
      <c r="AY40" t="n">
        <v>659221</v>
      </c>
      <c r="AZ40" t="s">
        <v>415</v>
      </c>
      <c r="BA40" t="s">
        <v>416</v>
      </c>
      <c r="BB40" t="s">
        <v>417</v>
      </c>
      <c r="BC40" t="n">
        <v>4.879</v>
      </c>
      <c r="BD40" t="n">
        <v>52.356</v>
      </c>
      <c r="BE40" t="s">
        <v>418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419</v>
      </c>
      <c r="F41" t="n">
        <v>1517511</v>
      </c>
      <c r="G41" t="s">
        <v>74</v>
      </c>
      <c r="H41" t="s">
        <v>75</v>
      </c>
      <c r="I41" t="s"/>
      <c r="J41" t="s">
        <v>76</v>
      </c>
      <c r="K41" t="n">
        <v>57.5</v>
      </c>
      <c r="L41" t="s"/>
      <c r="M41" t="s"/>
      <c r="N41" t="s">
        <v>420</v>
      </c>
      <c r="O41" t="s">
        <v>78</v>
      </c>
      <c r="P41" t="s">
        <v>421</v>
      </c>
      <c r="Q41" t="s"/>
      <c r="R41" t="s">
        <v>80</v>
      </c>
      <c r="S41" t="s">
        <v>422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HYPERLINK("https://hotelmonitor-cachepage.eclerx.com/savepage/tk_15439015842274623_sr_2153.html","info")</f>
        <v/>
      </c>
      <c r="AA41" t="n">
        <v>225782</v>
      </c>
      <c r="AB41" t="s">
        <v>423</v>
      </c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109</v>
      </c>
      <c r="AQ41" t="s">
        <v>89</v>
      </c>
      <c r="AR41" t="s"/>
      <c r="AS41" t="s"/>
      <c r="AT41" t="s">
        <v>90</v>
      </c>
      <c r="AU41" t="s">
        <v>88</v>
      </c>
      <c r="AV41" t="s"/>
      <c r="AW41" t="s"/>
      <c r="AX41" t="s"/>
      <c r="AY41" t="n">
        <v>4036680</v>
      </c>
      <c r="AZ41" t="s">
        <v>424</v>
      </c>
      <c r="BA41" t="s">
        <v>425</v>
      </c>
      <c r="BB41" t="s">
        <v>426</v>
      </c>
      <c r="BC41" t="n">
        <v>4.7028</v>
      </c>
      <c r="BD41" t="n">
        <v>52.2951</v>
      </c>
      <c r="BE41" t="s">
        <v>427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150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428</v>
      </c>
      <c r="F42" t="n">
        <v>156331</v>
      </c>
      <c r="G42" t="s">
        <v>74</v>
      </c>
      <c r="H42" t="s">
        <v>75</v>
      </c>
      <c r="I42" t="s"/>
      <c r="J42" t="s">
        <v>76</v>
      </c>
      <c r="K42" t="n">
        <v>103.5</v>
      </c>
      <c r="L42" t="s"/>
      <c r="M42" t="s"/>
      <c r="N42" t="s">
        <v>96</v>
      </c>
      <c r="O42" t="s">
        <v>78</v>
      </c>
      <c r="P42" t="s">
        <v>429</v>
      </c>
      <c r="Q42" t="s"/>
      <c r="R42" t="s">
        <v>80</v>
      </c>
      <c r="S42" t="s">
        <v>430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HYPERLINK("https://hotelmonitor-cachepage.eclerx.com/savepage/tk_1543901559098482_sr_2153.html","info")</f>
        <v/>
      </c>
      <c r="AA42" t="n">
        <v>48623</v>
      </c>
      <c r="AB42" t="s">
        <v>431</v>
      </c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62</v>
      </c>
      <c r="AQ42" t="s">
        <v>89</v>
      </c>
      <c r="AR42" t="s"/>
      <c r="AS42" t="s"/>
      <c r="AT42" t="s">
        <v>90</v>
      </c>
      <c r="AU42" t="s">
        <v>88</v>
      </c>
      <c r="AV42" t="s"/>
      <c r="AW42" t="s"/>
      <c r="AX42" t="s"/>
      <c r="AY42" t="n">
        <v>200567</v>
      </c>
      <c r="AZ42" t="s">
        <v>432</v>
      </c>
      <c r="BA42" t="s">
        <v>433</v>
      </c>
      <c r="BB42" t="s">
        <v>434</v>
      </c>
      <c r="BC42" t="n">
        <v>4.89</v>
      </c>
      <c r="BD42" t="n">
        <v>52.371</v>
      </c>
      <c r="BE42" t="s">
        <v>418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435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56.25</v>
      </c>
      <c r="L43" t="s"/>
      <c r="M43" t="s"/>
      <c r="N43" t="s">
        <v>340</v>
      </c>
      <c r="O43" t="s">
        <v>78</v>
      </c>
      <c r="P43" t="s">
        <v>435</v>
      </c>
      <c r="Q43" t="s"/>
      <c r="R43" t="s">
        <v>106</v>
      </c>
      <c r="S43" t="s">
        <v>436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HYPERLINK("https://hotelmonitor-cachepage.eclerx.com/savepage/tk_1543901555062465_sr_2153.html","info")</f>
        <v/>
      </c>
      <c r="AA43" t="n">
        <v>-6796619</v>
      </c>
      <c r="AB43" t="s">
        <v>437</v>
      </c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52</v>
      </c>
      <c r="AQ43" t="s">
        <v>89</v>
      </c>
      <c r="AR43" t="s"/>
      <c r="AS43" t="s"/>
      <c r="AT43" t="s">
        <v>90</v>
      </c>
      <c r="AU43" t="s">
        <v>88</v>
      </c>
      <c r="AV43" t="s"/>
      <c r="AW43" t="s"/>
      <c r="AX43" t="s"/>
      <c r="AY43" t="n">
        <v>6796619</v>
      </c>
      <c r="AZ43" t="s">
        <v>438</v>
      </c>
      <c r="BA43" t="s">
        <v>439</v>
      </c>
      <c r="BB43" t="s">
        <v>440</v>
      </c>
      <c r="BC43" t="n">
        <v>4.786134</v>
      </c>
      <c r="BD43" t="n">
        <v>52.328697</v>
      </c>
      <c r="BE43" t="s">
        <v>228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441</v>
      </c>
      <c r="F44" t="n">
        <v>440351</v>
      </c>
      <c r="G44" t="s">
        <v>74</v>
      </c>
      <c r="H44" t="s">
        <v>75</v>
      </c>
      <c r="I44" t="s"/>
      <c r="J44" t="s">
        <v>76</v>
      </c>
      <c r="K44" t="n">
        <v>110.75</v>
      </c>
      <c r="L44" t="s"/>
      <c r="M44" t="s"/>
      <c r="N44" t="s">
        <v>96</v>
      </c>
      <c r="O44" t="s">
        <v>78</v>
      </c>
      <c r="P44" t="s">
        <v>442</v>
      </c>
      <c r="Q44" t="s"/>
      <c r="R44" t="s">
        <v>106</v>
      </c>
      <c r="S44" t="s">
        <v>81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HYPERLINK("https://hotelmonitor-cachepage.eclerx.com/savepage/tk_15439015442176352_sr_2153.html","info")</f>
        <v/>
      </c>
      <c r="AA44" t="n">
        <v>121849</v>
      </c>
      <c r="AB44" t="s">
        <v>443</v>
      </c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248</v>
      </c>
      <c r="AO44" t="s">
        <v>444</v>
      </c>
      <c r="AP44" t="n">
        <v>26</v>
      </c>
      <c r="AQ44" t="s">
        <v>89</v>
      </c>
      <c r="AR44" t="s"/>
      <c r="AS44" t="s"/>
      <c r="AT44" t="s">
        <v>90</v>
      </c>
      <c r="AU44" t="s">
        <v>88</v>
      </c>
      <c r="AV44" t="s"/>
      <c r="AW44" t="s"/>
      <c r="AX44" t="s"/>
      <c r="AY44" t="n">
        <v>1586455</v>
      </c>
      <c r="AZ44" t="s">
        <v>445</v>
      </c>
      <c r="BA44" t="s">
        <v>446</v>
      </c>
      <c r="BB44" t="s">
        <v>447</v>
      </c>
      <c r="BC44" t="n">
        <v>4.844315</v>
      </c>
      <c r="BD44" t="n">
        <v>52.357344</v>
      </c>
      <c r="BE44" t="s">
        <v>448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449</v>
      </c>
      <c r="F45" t="n">
        <v>263164</v>
      </c>
      <c r="G45" t="s">
        <v>74</v>
      </c>
      <c r="H45" t="s">
        <v>75</v>
      </c>
      <c r="I45" t="s"/>
      <c r="J45" t="s">
        <v>76</v>
      </c>
      <c r="K45" t="n">
        <v>70.5</v>
      </c>
      <c r="L45" t="s"/>
      <c r="M45" t="s"/>
      <c r="N45" t="s">
        <v>187</v>
      </c>
      <c r="O45" t="s">
        <v>78</v>
      </c>
      <c r="P45" t="s">
        <v>450</v>
      </c>
      <c r="Q45" t="s"/>
      <c r="R45" t="s">
        <v>106</v>
      </c>
      <c r="S45" t="s">
        <v>451</v>
      </c>
      <c r="T45" t="s">
        <v>82</v>
      </c>
      <c r="U45" t="s"/>
      <c r="V45" t="s">
        <v>83</v>
      </c>
      <c r="W45" t="s">
        <v>108</v>
      </c>
      <c r="X45" t="s"/>
      <c r="Y45" t="s">
        <v>85</v>
      </c>
      <c r="Z45">
        <f>HYPERLINK("https://hotelmonitor-cachepage.eclerx.com/savepage/tk_15439015798852565_sr_2153.html","info")</f>
        <v/>
      </c>
      <c r="AA45" t="n">
        <v>89582</v>
      </c>
      <c r="AB45" t="s">
        <v>452</v>
      </c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98</v>
      </c>
      <c r="AQ45" t="s">
        <v>89</v>
      </c>
      <c r="AR45" t="s"/>
      <c r="AS45" t="s"/>
      <c r="AT45" t="s">
        <v>90</v>
      </c>
      <c r="AU45" t="s">
        <v>88</v>
      </c>
      <c r="AV45" t="s"/>
      <c r="AW45" t="s"/>
      <c r="AX45" t="s"/>
      <c r="AY45" t="n">
        <v>659183</v>
      </c>
      <c r="AZ45" t="s">
        <v>453</v>
      </c>
      <c r="BA45" t="s">
        <v>454</v>
      </c>
      <c r="BB45" t="s">
        <v>455</v>
      </c>
      <c r="BC45" t="n">
        <v>4.876967</v>
      </c>
      <c r="BD45" t="n">
        <v>52.350526</v>
      </c>
      <c r="BE45" t="s">
        <v>456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457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56.63</v>
      </c>
      <c r="L46" t="s"/>
      <c r="M46" t="s"/>
      <c r="N46" t="s">
        <v>96</v>
      </c>
      <c r="O46" t="s">
        <v>78</v>
      </c>
      <c r="P46" t="s">
        <v>457</v>
      </c>
      <c r="Q46" t="s"/>
      <c r="R46" t="s">
        <v>161</v>
      </c>
      <c r="S46" t="s">
        <v>458</v>
      </c>
      <c r="T46" t="s">
        <v>82</v>
      </c>
      <c r="U46" t="s"/>
      <c r="V46" t="s">
        <v>83</v>
      </c>
      <c r="W46" t="s">
        <v>108</v>
      </c>
      <c r="X46" t="s"/>
      <c r="Y46" t="s">
        <v>85</v>
      </c>
      <c r="Z46">
        <f>HYPERLINK("https://hotelmonitor-cachepage.eclerx.com/savepage/tk_15439015562991595_sr_2153.html","info")</f>
        <v/>
      </c>
      <c r="AA46" t="n">
        <v>-5953996</v>
      </c>
      <c r="AB46" t="s">
        <v>459</v>
      </c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55</v>
      </c>
      <c r="AQ46" t="s">
        <v>89</v>
      </c>
      <c r="AR46" t="s"/>
      <c r="AS46" t="s"/>
      <c r="AT46" t="s">
        <v>90</v>
      </c>
      <c r="AU46" t="s">
        <v>88</v>
      </c>
      <c r="AV46" t="s"/>
      <c r="AW46" t="s"/>
      <c r="AX46" t="s"/>
      <c r="AY46" t="n">
        <v>5953996</v>
      </c>
      <c r="AZ46" t="s">
        <v>460</v>
      </c>
      <c r="BA46" t="s">
        <v>461</v>
      </c>
      <c r="BB46" t="s">
        <v>462</v>
      </c>
      <c r="BC46" t="n">
        <v>4.903149</v>
      </c>
      <c r="BD46" t="n">
        <v>52.383838</v>
      </c>
      <c r="BE46" t="s">
        <v>463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464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156</v>
      </c>
      <c r="L47" t="s"/>
      <c r="M47" t="s"/>
      <c r="N47" t="s">
        <v>465</v>
      </c>
      <c r="O47" t="s">
        <v>78</v>
      </c>
      <c r="P47" t="s">
        <v>464</v>
      </c>
      <c r="Q47" t="s"/>
      <c r="R47" t="s">
        <v>106</v>
      </c>
      <c r="S47" t="s">
        <v>466</v>
      </c>
      <c r="T47" t="s">
        <v>82</v>
      </c>
      <c r="U47" t="s"/>
      <c r="V47" t="s">
        <v>83</v>
      </c>
      <c r="W47" t="s">
        <v>108</v>
      </c>
      <c r="X47" t="s"/>
      <c r="Y47" t="s">
        <v>85</v>
      </c>
      <c r="Z47">
        <f>HYPERLINK("https://hotelmonitor-cachepage.eclerx.com/savepage/tk_15439015515489738_sr_2153.html","info")</f>
        <v/>
      </c>
      <c r="AA47" t="n">
        <v>-6048241</v>
      </c>
      <c r="AB47" t="s">
        <v>467</v>
      </c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44</v>
      </c>
      <c r="AQ47" t="s">
        <v>89</v>
      </c>
      <c r="AR47" t="s"/>
      <c r="AS47" t="s"/>
      <c r="AT47" t="s">
        <v>90</v>
      </c>
      <c r="AU47" t="s">
        <v>88</v>
      </c>
      <c r="AV47" t="s"/>
      <c r="AW47" t="s"/>
      <c r="AX47" t="s"/>
      <c r="AY47" t="n">
        <v>6048241</v>
      </c>
      <c r="AZ47" t="s">
        <v>468</v>
      </c>
      <c r="BA47" t="s">
        <v>469</v>
      </c>
      <c r="BB47" t="s">
        <v>470</v>
      </c>
      <c r="BC47" t="n">
        <v>0</v>
      </c>
      <c r="BD47" t="n">
        <v>0</v>
      </c>
      <c r="BE47" t="s">
        <v>471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472</v>
      </c>
      <c r="F48" t="n">
        <v>3556932</v>
      </c>
      <c r="G48" t="s">
        <v>74</v>
      </c>
      <c r="H48" t="s">
        <v>75</v>
      </c>
      <c r="I48" t="s"/>
      <c r="J48" t="s">
        <v>76</v>
      </c>
      <c r="K48" t="n">
        <v>64.75</v>
      </c>
      <c r="L48" t="s"/>
      <c r="M48" t="s"/>
      <c r="N48" t="s">
        <v>473</v>
      </c>
      <c r="O48" t="s">
        <v>78</v>
      </c>
      <c r="P48" t="s">
        <v>472</v>
      </c>
      <c r="Q48" t="s"/>
      <c r="R48" t="s">
        <v>106</v>
      </c>
      <c r="S48" t="s">
        <v>474</v>
      </c>
      <c r="T48" t="s">
        <v>82</v>
      </c>
      <c r="U48" t="s"/>
      <c r="V48" t="s">
        <v>83</v>
      </c>
      <c r="W48" t="s">
        <v>108</v>
      </c>
      <c r="X48" t="s"/>
      <c r="Y48" t="s">
        <v>85</v>
      </c>
      <c r="Z48">
        <f>HYPERLINK("https://hotelmonitor-cachepage.eclerx.com/savepage/tk_15439015853476527_sr_2153.html","info")</f>
        <v/>
      </c>
      <c r="AA48" t="n">
        <v>85557</v>
      </c>
      <c r="AB48" t="s">
        <v>475</v>
      </c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112</v>
      </c>
      <c r="AQ48" t="s">
        <v>89</v>
      </c>
      <c r="AR48" t="s"/>
      <c r="AS48" t="s"/>
      <c r="AT48" t="s">
        <v>90</v>
      </c>
      <c r="AU48" t="s">
        <v>88</v>
      </c>
      <c r="AV48" t="s"/>
      <c r="AW48" t="s"/>
      <c r="AX48" t="s"/>
      <c r="AY48" t="n">
        <v>6244385</v>
      </c>
      <c r="AZ48" t="s">
        <v>476</v>
      </c>
      <c r="BA48" t="s">
        <v>477</v>
      </c>
      <c r="BB48" t="s">
        <v>478</v>
      </c>
      <c r="BC48" t="n">
        <v>4.765528</v>
      </c>
      <c r="BD48" t="n">
        <v>52.348528</v>
      </c>
      <c r="BE48" t="s">
        <v>479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150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480</v>
      </c>
      <c r="F49" t="n">
        <v>1057259</v>
      </c>
      <c r="G49" t="s">
        <v>74</v>
      </c>
      <c r="H49" t="s">
        <v>75</v>
      </c>
      <c r="I49" t="s"/>
      <c r="J49" t="s">
        <v>76</v>
      </c>
      <c r="K49" t="n">
        <v>57</v>
      </c>
      <c r="L49" t="s"/>
      <c r="M49" t="s"/>
      <c r="N49" t="s">
        <v>160</v>
      </c>
      <c r="O49" t="s">
        <v>78</v>
      </c>
      <c r="P49" t="s">
        <v>481</v>
      </c>
      <c r="Q49" t="s"/>
      <c r="R49" t="s">
        <v>80</v>
      </c>
      <c r="S49" t="s">
        <v>482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HYPERLINK("https://hotelmonitor-cachepage.eclerx.com/savepage/tk_15439015414425914_sr_2153.html","info")</f>
        <v/>
      </c>
      <c r="AA49" t="n">
        <v>126997</v>
      </c>
      <c r="AB49" t="s">
        <v>483</v>
      </c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19</v>
      </c>
      <c r="AQ49" t="s">
        <v>89</v>
      </c>
      <c r="AR49" t="s"/>
      <c r="AS49" t="s"/>
      <c r="AT49" t="s">
        <v>90</v>
      </c>
      <c r="AU49" t="s">
        <v>88</v>
      </c>
      <c r="AV49" t="s"/>
      <c r="AW49" t="s"/>
      <c r="AX49" t="s"/>
      <c r="AY49" t="n">
        <v>5078509</v>
      </c>
      <c r="AZ49" t="s">
        <v>484</v>
      </c>
      <c r="BA49" t="s">
        <v>485</v>
      </c>
      <c r="BB49" t="s">
        <v>486</v>
      </c>
      <c r="BC49" t="n">
        <v>4.857462</v>
      </c>
      <c r="BD49" t="n">
        <v>52.353874</v>
      </c>
      <c r="BE49" t="s">
        <v>228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487</v>
      </c>
      <c r="F50" t="n">
        <v>2346803</v>
      </c>
      <c r="G50" t="s">
        <v>74</v>
      </c>
      <c r="H50" t="s">
        <v>75</v>
      </c>
      <c r="I50" t="s"/>
      <c r="J50" t="s">
        <v>76</v>
      </c>
      <c r="K50" t="n">
        <v>64.25</v>
      </c>
      <c r="L50" t="s"/>
      <c r="M50" t="s"/>
      <c r="N50" t="s">
        <v>340</v>
      </c>
      <c r="O50" t="s">
        <v>78</v>
      </c>
      <c r="P50" t="s">
        <v>487</v>
      </c>
      <c r="Q50" t="s"/>
      <c r="R50" t="s">
        <v>106</v>
      </c>
      <c r="S50" t="s">
        <v>488</v>
      </c>
      <c r="T50" t="s">
        <v>82</v>
      </c>
      <c r="U50" t="s"/>
      <c r="V50" t="s">
        <v>83</v>
      </c>
      <c r="W50" t="s">
        <v>108</v>
      </c>
      <c r="X50" t="s"/>
      <c r="Y50" t="s">
        <v>85</v>
      </c>
      <c r="Z50">
        <f>HYPERLINK("https://hotelmonitor-cachepage.eclerx.com/savepage/tk_1543901550755473_sr_2153.html","info")</f>
        <v/>
      </c>
      <c r="AA50" t="n">
        <v>430699</v>
      </c>
      <c r="AB50" t="s">
        <v>489</v>
      </c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42</v>
      </c>
      <c r="AQ50" t="s">
        <v>89</v>
      </c>
      <c r="AR50" t="s"/>
      <c r="AS50" t="s"/>
      <c r="AT50" t="s">
        <v>90</v>
      </c>
      <c r="AU50" t="s">
        <v>88</v>
      </c>
      <c r="AV50" t="s"/>
      <c r="AW50" t="s"/>
      <c r="AX50" t="s"/>
      <c r="AY50" t="n">
        <v>6278804</v>
      </c>
      <c r="AZ50" t="s">
        <v>490</v>
      </c>
      <c r="BA50" t="s">
        <v>491</v>
      </c>
      <c r="BB50" t="s">
        <v>492</v>
      </c>
      <c r="BC50" t="n">
        <v>4.9963</v>
      </c>
      <c r="BD50" t="n">
        <v>52.315453</v>
      </c>
      <c r="BE50" t="s">
        <v>436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493</v>
      </c>
      <c r="F51" t="n">
        <v>278786</v>
      </c>
      <c r="G51" t="s">
        <v>74</v>
      </c>
      <c r="H51" t="s">
        <v>75</v>
      </c>
      <c r="I51" t="s"/>
      <c r="J51" t="s">
        <v>76</v>
      </c>
      <c r="K51" t="n">
        <v>67</v>
      </c>
      <c r="L51" t="s"/>
      <c r="M51" t="s"/>
      <c r="N51" t="s">
        <v>340</v>
      </c>
      <c r="O51" t="s">
        <v>78</v>
      </c>
      <c r="P51" t="s">
        <v>494</v>
      </c>
      <c r="Q51" t="s"/>
      <c r="R51" t="s">
        <v>106</v>
      </c>
      <c r="S51" t="s">
        <v>264</v>
      </c>
      <c r="T51" t="s">
        <v>82</v>
      </c>
      <c r="U51" t="s"/>
      <c r="V51" t="s">
        <v>83</v>
      </c>
      <c r="W51" t="s">
        <v>108</v>
      </c>
      <c r="X51" t="s"/>
      <c r="Y51" t="s">
        <v>85</v>
      </c>
      <c r="Z51">
        <f>HYPERLINK("https://hotelmonitor-cachepage.eclerx.com/savepage/tk_15439015950070283_sr_2153.html","info")</f>
        <v/>
      </c>
      <c r="AA51" t="n">
        <v>5898</v>
      </c>
      <c r="AB51" t="s">
        <v>495</v>
      </c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122</v>
      </c>
      <c r="AQ51" t="s">
        <v>89</v>
      </c>
      <c r="AR51" t="s"/>
      <c r="AS51" t="s"/>
      <c r="AT51" t="s">
        <v>90</v>
      </c>
      <c r="AU51" t="s">
        <v>88</v>
      </c>
      <c r="AV51" t="s"/>
      <c r="AW51" t="s"/>
      <c r="AX51" t="s"/>
      <c r="AY51" t="n">
        <v>3863181</v>
      </c>
      <c r="AZ51" t="s">
        <v>496</v>
      </c>
      <c r="BA51" t="s">
        <v>497</v>
      </c>
      <c r="BB51" t="s">
        <v>498</v>
      </c>
      <c r="BC51" t="n">
        <v>4.70795</v>
      </c>
      <c r="BD51" t="n">
        <v>52.2964</v>
      </c>
      <c r="BE51" t="s">
        <v>499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150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500</v>
      </c>
      <c r="F52" t="n">
        <v>3561306</v>
      </c>
      <c r="G52" t="s">
        <v>74</v>
      </c>
      <c r="H52" t="s">
        <v>75</v>
      </c>
      <c r="I52" t="s"/>
      <c r="J52" t="s">
        <v>76</v>
      </c>
      <c r="K52" t="n">
        <v>127.75</v>
      </c>
      <c r="L52" t="s"/>
      <c r="M52" t="s"/>
      <c r="N52" t="s">
        <v>160</v>
      </c>
      <c r="O52" t="s">
        <v>78</v>
      </c>
      <c r="P52" t="s">
        <v>500</v>
      </c>
      <c r="Q52" t="s"/>
      <c r="R52" t="s">
        <v>80</v>
      </c>
      <c r="S52" t="s">
        <v>501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HYPERLINK("https://hotelmonitor-cachepage.eclerx.com/savepage/tk_15439015546541226_sr_2153.html","info")</f>
        <v/>
      </c>
      <c r="AA52" t="n">
        <v>90063</v>
      </c>
      <c r="AB52" t="s">
        <v>502</v>
      </c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51</v>
      </c>
      <c r="AQ52" t="s">
        <v>89</v>
      </c>
      <c r="AR52" t="s"/>
      <c r="AS52" t="s"/>
      <c r="AT52" t="s">
        <v>90</v>
      </c>
      <c r="AU52" t="s">
        <v>88</v>
      </c>
      <c r="AV52" t="s"/>
      <c r="AW52" t="s"/>
      <c r="AX52" t="s"/>
      <c r="AY52" t="n">
        <v>5239632</v>
      </c>
      <c r="AZ52" t="s">
        <v>503</v>
      </c>
      <c r="BA52" t="s">
        <v>504</v>
      </c>
      <c r="BB52" t="s">
        <v>505</v>
      </c>
      <c r="BC52" t="n">
        <v>4.893</v>
      </c>
      <c r="BD52" t="n">
        <v>52.374</v>
      </c>
      <c r="BE52" t="s">
        <v>506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75</v>
      </c>
    </row>
    <row r="53" spans="1:70">
      <c r="A53" t="s">
        <v>131</v>
      </c>
      <c r="B53" t="s">
        <v>71</v>
      </c>
      <c r="C53" t="s">
        <v>72</v>
      </c>
      <c r="D53" t="n">
        <v>2</v>
      </c>
      <c r="E53" t="s">
        <v>507</v>
      </c>
      <c r="F53" t="n">
        <v>1142524</v>
      </c>
      <c r="G53" t="s">
        <v>74</v>
      </c>
      <c r="H53" t="s">
        <v>75</v>
      </c>
      <c r="I53" t="s"/>
      <c r="J53" t="s">
        <v>76</v>
      </c>
      <c r="K53" t="n">
        <v>69.75</v>
      </c>
      <c r="L53" t="s"/>
      <c r="M53" t="s"/>
      <c r="N53" t="s">
        <v>508</v>
      </c>
      <c r="O53" t="s">
        <v>78</v>
      </c>
      <c r="P53" t="s">
        <v>507</v>
      </c>
      <c r="Q53" t="s"/>
      <c r="R53" t="s">
        <v>80</v>
      </c>
      <c r="S53" t="s">
        <v>509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HYPERLINK("https://hotelmonitor-cachepage.eclerx.com/savepage/tk_15438482556564102_sr_2153.html","info")</f>
        <v/>
      </c>
      <c r="AA53" t="n">
        <v>185604</v>
      </c>
      <c r="AB53" t="s">
        <v>510</v>
      </c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117</v>
      </c>
      <c r="AQ53" t="s">
        <v>89</v>
      </c>
      <c r="AR53" t="s"/>
      <c r="AS53" t="s"/>
      <c r="AT53" t="s">
        <v>90</v>
      </c>
      <c r="AU53" t="s">
        <v>88</v>
      </c>
      <c r="AV53" t="s"/>
      <c r="AW53" t="s"/>
      <c r="AX53" t="s"/>
      <c r="AY53" t="n">
        <v>1613943</v>
      </c>
      <c r="AZ53" t="s">
        <v>511</v>
      </c>
      <c r="BA53" t="s">
        <v>512</v>
      </c>
      <c r="BB53" t="s">
        <v>513</v>
      </c>
      <c r="BC53" t="n">
        <v>4.882865</v>
      </c>
      <c r="BD53" t="n">
        <v>52.36096</v>
      </c>
      <c r="BE53" t="s">
        <v>405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514</v>
      </c>
      <c r="F54" t="n">
        <v>71942</v>
      </c>
      <c r="G54" t="s">
        <v>74</v>
      </c>
      <c r="H54" t="s">
        <v>75</v>
      </c>
      <c r="I54" t="s"/>
      <c r="J54" t="s">
        <v>76</v>
      </c>
      <c r="K54" t="n">
        <v>68.13</v>
      </c>
      <c r="L54" t="s"/>
      <c r="M54" t="s"/>
      <c r="N54" t="s">
        <v>278</v>
      </c>
      <c r="O54" t="s">
        <v>78</v>
      </c>
      <c r="P54" t="s">
        <v>515</v>
      </c>
      <c r="Q54" t="s"/>
      <c r="R54" t="s">
        <v>106</v>
      </c>
      <c r="S54" t="s">
        <v>516</v>
      </c>
      <c r="T54" t="s">
        <v>82</v>
      </c>
      <c r="U54" t="s"/>
      <c r="V54" t="s">
        <v>83</v>
      </c>
      <c r="W54" t="s">
        <v>108</v>
      </c>
      <c r="X54" t="s"/>
      <c r="Y54" t="s">
        <v>85</v>
      </c>
      <c r="Z54">
        <f>HYPERLINK("https://hotelmonitor-cachepage.eclerx.com/savepage/tk_15439015857147963_sr_2153.html","info")</f>
        <v/>
      </c>
      <c r="AA54" t="n">
        <v>5888</v>
      </c>
      <c r="AB54" t="s">
        <v>517</v>
      </c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113</v>
      </c>
      <c r="AQ54" t="s">
        <v>89</v>
      </c>
      <c r="AR54" t="s"/>
      <c r="AS54" t="s"/>
      <c r="AT54" t="s">
        <v>90</v>
      </c>
      <c r="AU54" t="s">
        <v>88</v>
      </c>
      <c r="AV54" t="s"/>
      <c r="AW54" t="s"/>
      <c r="AX54" t="s"/>
      <c r="AY54" t="n">
        <v>1776635</v>
      </c>
      <c r="AZ54" t="s">
        <v>518</v>
      </c>
      <c r="BA54" t="s">
        <v>519</v>
      </c>
      <c r="BB54" t="s">
        <v>520</v>
      </c>
      <c r="BC54" t="n">
        <v>4.7254</v>
      </c>
      <c r="BD54" t="n">
        <v>52.2881</v>
      </c>
      <c r="BE54" t="s">
        <v>479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150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521</v>
      </c>
      <c r="F55" t="n">
        <v>1728526</v>
      </c>
      <c r="G55" t="s">
        <v>74</v>
      </c>
      <c r="H55" t="s">
        <v>75</v>
      </c>
      <c r="I55" t="s"/>
      <c r="J55" t="s">
        <v>76</v>
      </c>
      <c r="K55" t="n">
        <v>51.25</v>
      </c>
      <c r="L55" t="s"/>
      <c r="M55" t="s"/>
      <c r="N55" t="s">
        <v>522</v>
      </c>
      <c r="O55" t="s">
        <v>78</v>
      </c>
      <c r="P55" t="s">
        <v>521</v>
      </c>
      <c r="Q55" t="s"/>
      <c r="R55" t="s">
        <v>80</v>
      </c>
      <c r="S55" t="s">
        <v>523</v>
      </c>
      <c r="T55" t="s">
        <v>82</v>
      </c>
      <c r="U55" t="s"/>
      <c r="V55" t="s">
        <v>83</v>
      </c>
      <c r="W55" t="s">
        <v>108</v>
      </c>
      <c r="X55" t="s"/>
      <c r="Y55" t="s">
        <v>85</v>
      </c>
      <c r="Z55">
        <f>HYPERLINK("https://hotelmonitor-cachepage.eclerx.com/savepage/tk_1543901583502448_sr_2153.html","info")</f>
        <v/>
      </c>
      <c r="AA55" t="n">
        <v>195305</v>
      </c>
      <c r="AB55" t="s">
        <v>524</v>
      </c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107</v>
      </c>
      <c r="AQ55" t="s">
        <v>89</v>
      </c>
      <c r="AR55" t="s"/>
      <c r="AS55" t="s"/>
      <c r="AT55" t="s">
        <v>90</v>
      </c>
      <c r="AU55" t="s">
        <v>88</v>
      </c>
      <c r="AV55" t="s"/>
      <c r="AW55" t="s"/>
      <c r="AX55" t="s"/>
      <c r="AY55" t="n">
        <v>6339558</v>
      </c>
      <c r="AZ55" t="s">
        <v>525</v>
      </c>
      <c r="BA55" t="s">
        <v>526</v>
      </c>
      <c r="BB55" t="s">
        <v>527</v>
      </c>
      <c r="BC55" t="n">
        <v>4.818405</v>
      </c>
      <c r="BD55" t="n">
        <v>52.241105</v>
      </c>
      <c r="BE55" t="s">
        <v>528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529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530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54.88</v>
      </c>
      <c r="L56" t="s"/>
      <c r="M56" t="s"/>
      <c r="N56" t="s">
        <v>160</v>
      </c>
      <c r="O56" t="s">
        <v>78</v>
      </c>
      <c r="P56" t="s">
        <v>530</v>
      </c>
      <c r="Q56" t="s"/>
      <c r="R56" t="s">
        <v>80</v>
      </c>
      <c r="S56" t="s">
        <v>531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HYPERLINK("https://hotelmonitor-cachepage.eclerx.com/savepage/tk_15439015717038321_sr_2153.html","info")</f>
        <v/>
      </c>
      <c r="AA56" t="n">
        <v>-6796623</v>
      </c>
      <c r="AB56" t="s">
        <v>532</v>
      </c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248</v>
      </c>
      <c r="AO56" t="s">
        <v>499</v>
      </c>
      <c r="AP56" t="n">
        <v>78</v>
      </c>
      <c r="AQ56" t="s">
        <v>89</v>
      </c>
      <c r="AR56" t="s"/>
      <c r="AS56" t="s"/>
      <c r="AT56" t="s">
        <v>90</v>
      </c>
      <c r="AU56" t="s">
        <v>88</v>
      </c>
      <c r="AV56" t="s"/>
      <c r="AW56" t="s"/>
      <c r="AX56" t="s"/>
      <c r="AY56" t="n">
        <v>6796623</v>
      </c>
      <c r="AZ56" t="s">
        <v>533</v>
      </c>
      <c r="BA56" t="s">
        <v>534</v>
      </c>
      <c r="BB56" t="s">
        <v>535</v>
      </c>
      <c r="BC56" t="n">
        <v>4.840363</v>
      </c>
      <c r="BD56" t="n">
        <v>52.357033</v>
      </c>
      <c r="BE56" t="s">
        <v>228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536</v>
      </c>
      <c r="F57" t="n">
        <v>3618547</v>
      </c>
      <c r="G57" t="s">
        <v>74</v>
      </c>
      <c r="H57" t="s">
        <v>75</v>
      </c>
      <c r="I57" t="s"/>
      <c r="J57" t="s">
        <v>76</v>
      </c>
      <c r="K57" t="n">
        <v>80.25</v>
      </c>
      <c r="L57" t="s"/>
      <c r="M57" t="s"/>
      <c r="N57" t="s">
        <v>537</v>
      </c>
      <c r="O57" t="s">
        <v>348</v>
      </c>
      <c r="P57" t="s">
        <v>538</v>
      </c>
      <c r="Q57" t="s"/>
      <c r="R57" t="s">
        <v>106</v>
      </c>
      <c r="S57" t="s">
        <v>539</v>
      </c>
      <c r="T57" t="s">
        <v>82</v>
      </c>
      <c r="U57" t="s"/>
      <c r="V57" t="s">
        <v>83</v>
      </c>
      <c r="W57" t="s">
        <v>108</v>
      </c>
      <c r="X57" t="s"/>
      <c r="Y57" t="s">
        <v>85</v>
      </c>
      <c r="Z57">
        <f>HYPERLINK("https://hotelmonitor-cachepage.eclerx.com/savepage/tk_15439015393597074_sr_2153.html","info")</f>
        <v/>
      </c>
      <c r="AA57" t="n">
        <v>459724</v>
      </c>
      <c r="AB57" t="s">
        <v>540</v>
      </c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14</v>
      </c>
      <c r="AQ57" t="s">
        <v>89</v>
      </c>
      <c r="AR57" t="s"/>
      <c r="AS57" t="s"/>
      <c r="AT57" t="s">
        <v>90</v>
      </c>
      <c r="AU57" t="s">
        <v>88</v>
      </c>
      <c r="AV57" t="s"/>
      <c r="AW57" t="s"/>
      <c r="AX57" t="s"/>
      <c r="AY57" t="n">
        <v>5954001</v>
      </c>
      <c r="AZ57" t="s">
        <v>541</v>
      </c>
      <c r="BA57" t="s">
        <v>542</v>
      </c>
      <c r="BB57" t="s">
        <v>543</v>
      </c>
      <c r="BC57" t="n">
        <v>4.945716</v>
      </c>
      <c r="BD57" t="n">
        <v>52.310278</v>
      </c>
      <c r="BE57" t="s">
        <v>544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545</v>
      </c>
      <c r="F58" t="n">
        <v>3650161</v>
      </c>
      <c r="G58" t="s">
        <v>74</v>
      </c>
      <c r="H58" t="s">
        <v>75</v>
      </c>
      <c r="I58" t="s"/>
      <c r="J58" t="s">
        <v>76</v>
      </c>
      <c r="K58" t="n">
        <v>72.75</v>
      </c>
      <c r="L58" t="s"/>
      <c r="M58" t="s"/>
      <c r="N58" t="s">
        <v>96</v>
      </c>
      <c r="O58" t="s">
        <v>78</v>
      </c>
      <c r="P58" t="s">
        <v>546</v>
      </c>
      <c r="Q58" t="s"/>
      <c r="R58" t="s">
        <v>161</v>
      </c>
      <c r="S58" t="s">
        <v>547</v>
      </c>
      <c r="T58" t="s">
        <v>82</v>
      </c>
      <c r="U58" t="s"/>
      <c r="V58" t="s">
        <v>83</v>
      </c>
      <c r="W58" t="s">
        <v>108</v>
      </c>
      <c r="X58" t="s"/>
      <c r="Y58" t="s">
        <v>85</v>
      </c>
      <c r="Z58">
        <f>HYPERLINK("https://hotelmonitor-cachepage.eclerx.com/savepage/tk_1543901562515798_sr_2153.html","info")</f>
        <v/>
      </c>
      <c r="AA58" t="n">
        <v>211093</v>
      </c>
      <c r="AB58" t="s">
        <v>548</v>
      </c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70</v>
      </c>
      <c r="AQ58" t="s">
        <v>89</v>
      </c>
      <c r="AR58" t="s"/>
      <c r="AS58" t="s"/>
      <c r="AT58" t="s">
        <v>90</v>
      </c>
      <c r="AU58" t="s">
        <v>88</v>
      </c>
      <c r="AV58" t="s"/>
      <c r="AW58" t="s"/>
      <c r="AX58" t="s"/>
      <c r="AY58" t="n">
        <v>1803828</v>
      </c>
      <c r="AZ58" t="s">
        <v>549</v>
      </c>
      <c r="BA58" t="s">
        <v>550</v>
      </c>
      <c r="BB58" t="s">
        <v>551</v>
      </c>
      <c r="BC58" t="n">
        <v>4.898872</v>
      </c>
      <c r="BD58" t="n">
        <v>52.375911</v>
      </c>
      <c r="BE58" t="s">
        <v>552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553</v>
      </c>
      <c r="F59" t="n">
        <v>1142521</v>
      </c>
      <c r="G59" t="s">
        <v>74</v>
      </c>
      <c r="H59" t="s">
        <v>75</v>
      </c>
      <c r="I59" t="s"/>
      <c r="J59" t="s">
        <v>76</v>
      </c>
      <c r="K59" t="n">
        <v>91.75</v>
      </c>
      <c r="L59" t="s"/>
      <c r="M59" t="s"/>
      <c r="N59" t="s">
        <v>554</v>
      </c>
      <c r="O59" t="s">
        <v>78</v>
      </c>
      <c r="P59" t="s">
        <v>555</v>
      </c>
      <c r="Q59" t="s"/>
      <c r="R59" t="s">
        <v>80</v>
      </c>
      <c r="S59" t="s">
        <v>556</v>
      </c>
      <c r="T59" t="s">
        <v>82</v>
      </c>
      <c r="U59" t="s"/>
      <c r="V59" t="s">
        <v>83</v>
      </c>
      <c r="W59" t="s">
        <v>108</v>
      </c>
      <c r="X59" t="s"/>
      <c r="Y59" t="s">
        <v>85</v>
      </c>
      <c r="Z59">
        <f>HYPERLINK("https://hotelmonitor-cachepage.eclerx.com/savepage/tk_15439015864758685_sr_2153.html","info")</f>
        <v/>
      </c>
      <c r="AA59" t="n">
        <v>185368</v>
      </c>
      <c r="AB59" t="s">
        <v>557</v>
      </c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115</v>
      </c>
      <c r="AQ59" t="s">
        <v>89</v>
      </c>
      <c r="AR59" t="s"/>
      <c r="AS59" t="s"/>
      <c r="AT59" t="s">
        <v>90</v>
      </c>
      <c r="AU59" t="s">
        <v>88</v>
      </c>
      <c r="AV59" t="s"/>
      <c r="AW59" t="s"/>
      <c r="AX59" t="s"/>
      <c r="AY59" t="n">
        <v>1776636</v>
      </c>
      <c r="AZ59" t="s">
        <v>558</v>
      </c>
      <c r="BA59" t="s">
        <v>559</v>
      </c>
      <c r="BB59" t="s">
        <v>560</v>
      </c>
      <c r="BC59" t="n">
        <v>4.743928</v>
      </c>
      <c r="BD59" t="n">
        <v>52.278479</v>
      </c>
      <c r="BE59" t="s">
        <v>561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150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562</v>
      </c>
      <c r="F60" t="n">
        <v>265675</v>
      </c>
      <c r="G60" t="s">
        <v>74</v>
      </c>
      <c r="H60" t="s">
        <v>75</v>
      </c>
      <c r="I60" t="s"/>
      <c r="J60" t="s">
        <v>76</v>
      </c>
      <c r="K60" t="n">
        <v>74.75</v>
      </c>
      <c r="L60" t="s"/>
      <c r="M60" t="s"/>
      <c r="N60" t="s">
        <v>96</v>
      </c>
      <c r="O60" t="s">
        <v>78</v>
      </c>
      <c r="P60" t="s">
        <v>562</v>
      </c>
      <c r="Q60" t="s"/>
      <c r="R60" t="s">
        <v>80</v>
      </c>
      <c r="S60" t="s">
        <v>153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HYPERLINK("https://hotelmonitor-cachepage.eclerx.com/savepage/tk_1543901550366428_sr_2153.html","info")</f>
        <v/>
      </c>
      <c r="AA60" t="n">
        <v>18196</v>
      </c>
      <c r="AB60" t="s">
        <v>563</v>
      </c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248</v>
      </c>
      <c r="AO60" t="s">
        <v>564</v>
      </c>
      <c r="AP60" t="n">
        <v>41</v>
      </c>
      <c r="AQ60" t="s">
        <v>89</v>
      </c>
      <c r="AR60" t="s"/>
      <c r="AS60" t="s"/>
      <c r="AT60" t="s">
        <v>90</v>
      </c>
      <c r="AU60" t="s">
        <v>88</v>
      </c>
      <c r="AV60" t="s"/>
      <c r="AW60" t="s"/>
      <c r="AX60" t="s"/>
      <c r="AY60" t="n">
        <v>1985165</v>
      </c>
      <c r="AZ60" t="s">
        <v>565</v>
      </c>
      <c r="BA60" t="s">
        <v>566</v>
      </c>
      <c r="BB60" t="s">
        <v>567</v>
      </c>
      <c r="BC60" t="n">
        <v>4.912932</v>
      </c>
      <c r="BD60" t="n">
        <v>52.365862</v>
      </c>
      <c r="BE60" t="s">
        <v>568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569</v>
      </c>
      <c r="F61" t="n">
        <v>3376128</v>
      </c>
      <c r="G61" t="s">
        <v>74</v>
      </c>
      <c r="H61" t="s">
        <v>75</v>
      </c>
      <c r="I61" t="s"/>
      <c r="J61" t="s">
        <v>76</v>
      </c>
      <c r="K61" t="n">
        <v>185.25</v>
      </c>
      <c r="L61" t="s"/>
      <c r="M61" t="s"/>
      <c r="N61" t="s">
        <v>465</v>
      </c>
      <c r="O61" t="s">
        <v>78</v>
      </c>
      <c r="P61" t="s">
        <v>569</v>
      </c>
      <c r="Q61" t="s"/>
      <c r="R61" t="s">
        <v>106</v>
      </c>
      <c r="S61" t="s">
        <v>570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HYPERLINK("https://hotelmonitor-cachepage.eclerx.com/savepage/tk_1543901558295395_sr_2153.html","info")</f>
        <v/>
      </c>
      <c r="AA61" t="n">
        <v>527941</v>
      </c>
      <c r="AB61" t="s">
        <v>571</v>
      </c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60</v>
      </c>
      <c r="AQ61" t="s">
        <v>89</v>
      </c>
      <c r="AR61" t="s"/>
      <c r="AS61" t="s"/>
      <c r="AT61" t="s">
        <v>90</v>
      </c>
      <c r="AU61" t="s">
        <v>88</v>
      </c>
      <c r="AV61" t="s"/>
      <c r="AW61" t="s"/>
      <c r="AX61" t="s"/>
      <c r="AY61" t="n">
        <v>3327217</v>
      </c>
      <c r="AZ61" t="s">
        <v>572</v>
      </c>
      <c r="BA61" t="s">
        <v>573</v>
      </c>
      <c r="BB61" t="s">
        <v>574</v>
      </c>
      <c r="BC61" t="n">
        <v>4.902859</v>
      </c>
      <c r="BD61" t="n">
        <v>52.384098</v>
      </c>
      <c r="BE61" t="s">
        <v>575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576</v>
      </c>
      <c r="F62" t="n">
        <v>1971650</v>
      </c>
      <c r="G62" t="s">
        <v>74</v>
      </c>
      <c r="H62" t="s">
        <v>75</v>
      </c>
      <c r="I62" t="s"/>
      <c r="J62" t="s">
        <v>76</v>
      </c>
      <c r="K62" t="n">
        <v>66.5</v>
      </c>
      <c r="L62" t="s"/>
      <c r="M62" t="s"/>
      <c r="N62" t="s">
        <v>577</v>
      </c>
      <c r="O62" t="s">
        <v>78</v>
      </c>
      <c r="P62" t="s">
        <v>578</v>
      </c>
      <c r="Q62" t="s"/>
      <c r="R62" t="s">
        <v>106</v>
      </c>
      <c r="S62" t="s">
        <v>122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HYPERLINK("https://hotelmonitor-cachepage.eclerx.com/savepage/tk_15439015378502152_sr_2153.html","info")</f>
        <v/>
      </c>
      <c r="AA62" t="n">
        <v>400742</v>
      </c>
      <c r="AB62" t="s">
        <v>579</v>
      </c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10</v>
      </c>
      <c r="AQ62" t="s">
        <v>89</v>
      </c>
      <c r="AR62" t="s"/>
      <c r="AS62" t="s"/>
      <c r="AT62" t="s">
        <v>90</v>
      </c>
      <c r="AU62" t="s">
        <v>88</v>
      </c>
      <c r="AV62" t="s"/>
      <c r="AW62" t="s"/>
      <c r="AX62" t="s"/>
      <c r="AY62" t="n">
        <v>1936866</v>
      </c>
      <c r="AZ62" t="s">
        <v>580</v>
      </c>
      <c r="BA62" t="s">
        <v>581</v>
      </c>
      <c r="BB62" t="s">
        <v>582</v>
      </c>
      <c r="BC62" t="n">
        <v>4.947687</v>
      </c>
      <c r="BD62" t="n">
        <v>52.304767</v>
      </c>
      <c r="BE62" t="s">
        <v>405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583</v>
      </c>
      <c r="F63" t="n">
        <v>371172</v>
      </c>
      <c r="G63" t="s">
        <v>74</v>
      </c>
      <c r="H63" t="s">
        <v>75</v>
      </c>
      <c r="I63" t="s"/>
      <c r="J63" t="s">
        <v>76</v>
      </c>
      <c r="K63" t="n">
        <v>58.5</v>
      </c>
      <c r="L63" t="s"/>
      <c r="M63" t="s"/>
      <c r="N63" t="s">
        <v>584</v>
      </c>
      <c r="O63" t="s">
        <v>78</v>
      </c>
      <c r="P63" t="s">
        <v>585</v>
      </c>
      <c r="Q63" t="s"/>
      <c r="R63" t="s">
        <v>80</v>
      </c>
      <c r="S63" t="s">
        <v>405</v>
      </c>
      <c r="T63" t="s">
        <v>82</v>
      </c>
      <c r="U63" t="s"/>
      <c r="V63" t="s">
        <v>83</v>
      </c>
      <c r="W63" t="s">
        <v>108</v>
      </c>
      <c r="X63" t="s"/>
      <c r="Y63" t="s">
        <v>85</v>
      </c>
      <c r="Z63">
        <f>HYPERLINK("https://hotelmonitor-cachepage.eclerx.com/savepage/tk_1543901556696293_sr_2153.html","info")</f>
        <v/>
      </c>
      <c r="AA63" t="n">
        <v>93013</v>
      </c>
      <c r="AB63" t="s">
        <v>586</v>
      </c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56</v>
      </c>
      <c r="AQ63" t="s">
        <v>89</v>
      </c>
      <c r="AR63" t="s"/>
      <c r="AS63" t="s"/>
      <c r="AT63" t="s">
        <v>90</v>
      </c>
      <c r="AU63" t="s">
        <v>88</v>
      </c>
      <c r="AV63" t="s"/>
      <c r="AW63" t="s"/>
      <c r="AX63" t="s"/>
      <c r="AY63" t="n">
        <v>3934015</v>
      </c>
      <c r="AZ63" t="s">
        <v>587</v>
      </c>
      <c r="BA63" t="s">
        <v>588</v>
      </c>
      <c r="BB63" t="s">
        <v>589</v>
      </c>
      <c r="BC63" t="n">
        <v>4.85019</v>
      </c>
      <c r="BD63" t="n">
        <v>52.392281</v>
      </c>
      <c r="BE63" t="s">
        <v>193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590</v>
      </c>
      <c r="F64" t="n">
        <v>202852</v>
      </c>
      <c r="G64" t="s">
        <v>74</v>
      </c>
      <c r="H64" t="s">
        <v>75</v>
      </c>
      <c r="I64" t="s"/>
      <c r="J64" t="s">
        <v>76</v>
      </c>
      <c r="K64" t="n">
        <v>365.75</v>
      </c>
      <c r="L64" t="s"/>
      <c r="M64" t="s"/>
      <c r="N64" t="s">
        <v>591</v>
      </c>
      <c r="O64" t="s">
        <v>78</v>
      </c>
      <c r="P64" t="s">
        <v>592</v>
      </c>
      <c r="Q64" t="s"/>
      <c r="R64" t="s">
        <v>232</v>
      </c>
      <c r="S64" t="s">
        <v>593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HYPERLINK("https://hotelmonitor-cachepage.eclerx.com/savepage/tk_15439015523771327_sr_2153.html","info")</f>
        <v/>
      </c>
      <c r="AA64" t="n">
        <v>87269</v>
      </c>
      <c r="AB64" t="s">
        <v>594</v>
      </c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46</v>
      </c>
      <c r="AQ64" t="s">
        <v>89</v>
      </c>
      <c r="AR64" t="s"/>
      <c r="AS64" t="s"/>
      <c r="AT64" t="s">
        <v>90</v>
      </c>
      <c r="AU64" t="s">
        <v>88</v>
      </c>
      <c r="AV64" t="s"/>
      <c r="AW64" t="s"/>
      <c r="AX64" t="s"/>
      <c r="AY64" t="n">
        <v>3480654</v>
      </c>
      <c r="AZ64" t="s">
        <v>595</v>
      </c>
      <c r="BA64" t="s">
        <v>596</v>
      </c>
      <c r="BB64" t="s">
        <v>597</v>
      </c>
      <c r="BC64" t="n">
        <v>4.895</v>
      </c>
      <c r="BD64" t="n">
        <v>52.371</v>
      </c>
      <c r="BE64" t="s">
        <v>598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599</v>
      </c>
      <c r="F65" t="n">
        <v>375548</v>
      </c>
      <c r="G65" t="s">
        <v>74</v>
      </c>
      <c r="H65" t="s">
        <v>75</v>
      </c>
      <c r="I65" t="s"/>
      <c r="J65" t="s">
        <v>76</v>
      </c>
      <c r="K65" t="n">
        <v>71.5</v>
      </c>
      <c r="L65" t="s"/>
      <c r="M65" t="s"/>
      <c r="N65" t="s">
        <v>600</v>
      </c>
      <c r="O65" t="s">
        <v>78</v>
      </c>
      <c r="P65" t="s">
        <v>599</v>
      </c>
      <c r="Q65" t="s"/>
      <c r="R65" t="s">
        <v>80</v>
      </c>
      <c r="S65" t="s">
        <v>601</v>
      </c>
      <c r="T65" t="s">
        <v>82</v>
      </c>
      <c r="U65" t="s"/>
      <c r="V65" t="s">
        <v>83</v>
      </c>
      <c r="W65" t="s">
        <v>108</v>
      </c>
      <c r="X65" t="s"/>
      <c r="Y65" t="s">
        <v>85</v>
      </c>
      <c r="Z65">
        <f>HYPERLINK("https://hotelmonitor-cachepage.eclerx.com/savepage/tk_15439015402186549_sr_2153.html","info")</f>
        <v/>
      </c>
      <c r="AA65" t="n">
        <v>18903</v>
      </c>
      <c r="AB65" t="s">
        <v>602</v>
      </c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16</v>
      </c>
      <c r="AQ65" t="s">
        <v>89</v>
      </c>
      <c r="AR65" t="s"/>
      <c r="AS65" t="s"/>
      <c r="AT65" t="s">
        <v>90</v>
      </c>
      <c r="AU65" t="s">
        <v>88</v>
      </c>
      <c r="AV65" t="s"/>
      <c r="AW65" t="s"/>
      <c r="AX65" t="s"/>
      <c r="AY65" t="n">
        <v>4347278</v>
      </c>
      <c r="AZ65" t="s">
        <v>603</v>
      </c>
      <c r="BA65" t="s">
        <v>604</v>
      </c>
      <c r="BB65" t="s">
        <v>605</v>
      </c>
      <c r="BC65" t="n">
        <v>4.879448</v>
      </c>
      <c r="BD65" t="n">
        <v>52.362075</v>
      </c>
      <c r="BE65" t="s">
        <v>188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606</v>
      </c>
      <c r="F66" t="n">
        <v>3418498</v>
      </c>
      <c r="G66" t="s">
        <v>74</v>
      </c>
      <c r="H66" t="s">
        <v>75</v>
      </c>
      <c r="I66" t="s"/>
      <c r="J66" t="s">
        <v>76</v>
      </c>
      <c r="K66" t="n">
        <v>45.5</v>
      </c>
      <c r="L66" t="s"/>
      <c r="M66" t="s"/>
      <c r="N66" t="s">
        <v>340</v>
      </c>
      <c r="O66" t="s">
        <v>78</v>
      </c>
      <c r="P66" t="s">
        <v>607</v>
      </c>
      <c r="Q66" t="s"/>
      <c r="R66" t="s">
        <v>161</v>
      </c>
      <c r="S66" t="s">
        <v>528</v>
      </c>
      <c r="T66" t="s">
        <v>82</v>
      </c>
      <c r="U66" t="s"/>
      <c r="V66" t="s">
        <v>83</v>
      </c>
      <c r="W66" t="s">
        <v>108</v>
      </c>
      <c r="X66" t="s"/>
      <c r="Y66" t="s">
        <v>85</v>
      </c>
      <c r="Z66">
        <f>HYPERLINK("https://hotelmonitor-cachepage.eclerx.com/savepage/tk_15439015729898798_sr_2153.html","info")</f>
        <v/>
      </c>
      <c r="AA66" t="n">
        <v>543643</v>
      </c>
      <c r="AB66" t="s">
        <v>608</v>
      </c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81</v>
      </c>
      <c r="AQ66" t="s">
        <v>89</v>
      </c>
      <c r="AR66" t="s"/>
      <c r="AS66" t="s"/>
      <c r="AT66" t="s">
        <v>90</v>
      </c>
      <c r="AU66" t="s">
        <v>88</v>
      </c>
      <c r="AV66" t="s"/>
      <c r="AW66" t="s"/>
      <c r="AX66" t="s"/>
      <c r="AY66" t="n">
        <v>3418533</v>
      </c>
      <c r="AZ66" t="s">
        <v>609</v>
      </c>
      <c r="BA66" t="s">
        <v>610</v>
      </c>
      <c r="BB66" t="s">
        <v>611</v>
      </c>
      <c r="BC66" t="n">
        <v>4.944937</v>
      </c>
      <c r="BD66" t="n">
        <v>52.31315</v>
      </c>
      <c r="BE66" t="s">
        <v>612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613</v>
      </c>
      <c r="F67" t="n">
        <v>5230271</v>
      </c>
      <c r="G67" t="s">
        <v>74</v>
      </c>
      <c r="H67" t="s">
        <v>75</v>
      </c>
      <c r="I67" t="s"/>
      <c r="J67" t="s">
        <v>76</v>
      </c>
      <c r="K67" t="n">
        <v>51.5</v>
      </c>
      <c r="L67" t="s"/>
      <c r="M67" t="s"/>
      <c r="N67" t="s">
        <v>340</v>
      </c>
      <c r="O67" t="s">
        <v>78</v>
      </c>
      <c r="P67" t="s">
        <v>614</v>
      </c>
      <c r="Q67" t="s"/>
      <c r="R67" t="s">
        <v>80</v>
      </c>
      <c r="S67" t="s">
        <v>615</v>
      </c>
      <c r="T67" t="s">
        <v>82</v>
      </c>
      <c r="U67" t="s"/>
      <c r="V67" t="s">
        <v>83</v>
      </c>
      <c r="W67" t="s">
        <v>108</v>
      </c>
      <c r="X67" t="s"/>
      <c r="Y67" t="s">
        <v>85</v>
      </c>
      <c r="Z67">
        <f>HYPERLINK("https://hotelmonitor-cachepage.eclerx.com/savepage/tk_15439015446312401_sr_2153.html","info")</f>
        <v/>
      </c>
      <c r="AA67" t="n">
        <v>18194</v>
      </c>
      <c r="AB67" t="s">
        <v>616</v>
      </c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248</v>
      </c>
      <c r="AO67" t="s">
        <v>617</v>
      </c>
      <c r="AP67" t="n">
        <v>27</v>
      </c>
      <c r="AQ67" t="s">
        <v>89</v>
      </c>
      <c r="AR67" t="s"/>
      <c r="AS67" t="s"/>
      <c r="AT67" t="s">
        <v>90</v>
      </c>
      <c r="AU67" t="s">
        <v>88</v>
      </c>
      <c r="AV67" t="s"/>
      <c r="AW67" t="s"/>
      <c r="AX67" t="s"/>
      <c r="AY67" t="n">
        <v>6197391</v>
      </c>
      <c r="AZ67" t="s">
        <v>618</v>
      </c>
      <c r="BA67" t="s">
        <v>619</v>
      </c>
      <c r="BB67" t="s">
        <v>620</v>
      </c>
      <c r="BC67" t="n">
        <v>4.878386</v>
      </c>
      <c r="BD67" t="n">
        <v>52.364153</v>
      </c>
      <c r="BE67" t="s">
        <v>621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622</v>
      </c>
      <c r="F68" t="n">
        <v>131110</v>
      </c>
      <c r="G68" t="s">
        <v>74</v>
      </c>
      <c r="H68" t="s">
        <v>75</v>
      </c>
      <c r="I68" t="s"/>
      <c r="J68" t="s">
        <v>76</v>
      </c>
      <c r="K68" t="n">
        <v>123.75</v>
      </c>
      <c r="L68" t="s"/>
      <c r="M68" t="s"/>
      <c r="N68" t="s">
        <v>623</v>
      </c>
      <c r="O68" t="s">
        <v>78</v>
      </c>
      <c r="P68" t="s">
        <v>624</v>
      </c>
      <c r="Q68" t="s"/>
      <c r="R68" t="s">
        <v>106</v>
      </c>
      <c r="S68" t="s">
        <v>625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HYPERLINK("https://hotelmonitor-cachepage.eclerx.com/savepage/tk_1543901580709669_sr_2153.html","info")</f>
        <v/>
      </c>
      <c r="AA68" t="n">
        <v>54379</v>
      </c>
      <c r="AB68" t="s">
        <v>626</v>
      </c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100</v>
      </c>
      <c r="AQ68" t="s">
        <v>89</v>
      </c>
      <c r="AR68" t="s"/>
      <c r="AS68" t="s"/>
      <c r="AT68" t="s">
        <v>90</v>
      </c>
      <c r="AU68" t="s">
        <v>88</v>
      </c>
      <c r="AV68" t="s"/>
      <c r="AW68" t="s"/>
      <c r="AX68" t="s"/>
      <c r="AY68" t="n">
        <v>1777054</v>
      </c>
      <c r="AZ68" t="s">
        <v>627</v>
      </c>
      <c r="BA68" t="s">
        <v>628</v>
      </c>
      <c r="BB68" t="s">
        <v>629</v>
      </c>
      <c r="BC68" t="n">
        <v>4.88588</v>
      </c>
      <c r="BD68" t="n">
        <v>52.355814</v>
      </c>
      <c r="BE68" t="s">
        <v>630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631</v>
      </c>
      <c r="F69" t="n">
        <v>3191742</v>
      </c>
      <c r="G69" t="s">
        <v>74</v>
      </c>
      <c r="H69" t="s">
        <v>75</v>
      </c>
      <c r="I69" t="s"/>
      <c r="J69" t="s">
        <v>76</v>
      </c>
      <c r="K69" t="n">
        <v>64.75</v>
      </c>
      <c r="L69" t="s"/>
      <c r="M69" t="s"/>
      <c r="N69" t="s">
        <v>632</v>
      </c>
      <c r="O69" t="s">
        <v>78</v>
      </c>
      <c r="P69" t="s">
        <v>631</v>
      </c>
      <c r="Q69" t="s"/>
      <c r="R69" t="s">
        <v>106</v>
      </c>
      <c r="S69" t="s">
        <v>474</v>
      </c>
      <c r="T69" t="s">
        <v>82</v>
      </c>
      <c r="U69" t="s"/>
      <c r="V69" t="s">
        <v>83</v>
      </c>
      <c r="W69" t="s">
        <v>108</v>
      </c>
      <c r="X69" t="s"/>
      <c r="Y69" t="s">
        <v>85</v>
      </c>
      <c r="Z69">
        <f>HYPERLINK("https://hotelmonitor-cachepage.eclerx.com/savepage/tk_1543901596494837_sr_2153.html","info")</f>
        <v/>
      </c>
      <c r="AA69" t="n">
        <v>502001</v>
      </c>
      <c r="AB69" t="s">
        <v>633</v>
      </c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126</v>
      </c>
      <c r="AQ69" t="s">
        <v>89</v>
      </c>
      <c r="AR69" t="s"/>
      <c r="AS69" t="s"/>
      <c r="AT69" t="s">
        <v>90</v>
      </c>
      <c r="AU69" t="s">
        <v>88</v>
      </c>
      <c r="AV69" t="s"/>
      <c r="AW69" t="s"/>
      <c r="AX69" t="s"/>
      <c r="AY69" t="n">
        <v>6244369</v>
      </c>
      <c r="AZ69" t="s">
        <v>634</v>
      </c>
      <c r="BA69" t="s">
        <v>635</v>
      </c>
      <c r="BB69" t="s">
        <v>636</v>
      </c>
      <c r="BC69" t="n">
        <v>4.750985</v>
      </c>
      <c r="BD69" t="n">
        <v>52.275998</v>
      </c>
      <c r="BE69" t="s">
        <v>482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637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638</v>
      </c>
      <c r="F70" t="n">
        <v>1591660</v>
      </c>
      <c r="G70" t="s">
        <v>74</v>
      </c>
      <c r="H70" t="s">
        <v>75</v>
      </c>
      <c r="I70" t="s"/>
      <c r="J70" t="s">
        <v>76</v>
      </c>
      <c r="K70" t="n">
        <v>134</v>
      </c>
      <c r="L70" t="s"/>
      <c r="M70" t="s"/>
      <c r="N70" t="s">
        <v>639</v>
      </c>
      <c r="O70" t="s">
        <v>78</v>
      </c>
      <c r="P70" t="s">
        <v>640</v>
      </c>
      <c r="Q70" t="s"/>
      <c r="R70" t="s">
        <v>106</v>
      </c>
      <c r="S70" t="s">
        <v>641</v>
      </c>
      <c r="T70" t="s">
        <v>82</v>
      </c>
      <c r="U70" t="s"/>
      <c r="V70" t="s">
        <v>83</v>
      </c>
      <c r="W70" t="s">
        <v>108</v>
      </c>
      <c r="X70" t="s"/>
      <c r="Y70" t="s">
        <v>85</v>
      </c>
      <c r="Z70">
        <f>HYPERLINK("https://hotelmonitor-cachepage.eclerx.com/savepage/tk_1543901553897034_sr_2153.html","info")</f>
        <v/>
      </c>
      <c r="AA70" t="n">
        <v>237220</v>
      </c>
      <c r="AB70" t="s">
        <v>642</v>
      </c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49</v>
      </c>
      <c r="AQ70" t="s">
        <v>89</v>
      </c>
      <c r="AR70" t="s"/>
      <c r="AS70" t="s"/>
      <c r="AT70" t="s">
        <v>90</v>
      </c>
      <c r="AU70" t="s">
        <v>88</v>
      </c>
      <c r="AV70" t="s"/>
      <c r="AW70" t="s"/>
      <c r="AX70" t="s"/>
      <c r="AY70" t="n">
        <v>6197363</v>
      </c>
      <c r="AZ70" t="s">
        <v>643</v>
      </c>
      <c r="BA70" t="s">
        <v>644</v>
      </c>
      <c r="BB70" t="s">
        <v>645</v>
      </c>
      <c r="BC70" t="n">
        <v>4.89358</v>
      </c>
      <c r="BD70" t="n">
        <v>52.400512</v>
      </c>
      <c r="BE70" t="s">
        <v>646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647</v>
      </c>
      <c r="F71" t="n">
        <v>367693</v>
      </c>
      <c r="G71" t="s">
        <v>74</v>
      </c>
      <c r="H71" t="s">
        <v>75</v>
      </c>
      <c r="I71" t="s"/>
      <c r="J71" t="s">
        <v>76</v>
      </c>
      <c r="K71" t="n">
        <v>100.25</v>
      </c>
      <c r="L71" t="s"/>
      <c r="M71" t="s"/>
      <c r="N71" t="s">
        <v>648</v>
      </c>
      <c r="O71" t="s">
        <v>78</v>
      </c>
      <c r="P71" t="s">
        <v>647</v>
      </c>
      <c r="Q71" t="s"/>
      <c r="R71" t="s">
        <v>106</v>
      </c>
      <c r="S71" t="s">
        <v>649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HYPERLINK("https://hotelmonitor-cachepage.eclerx.com/savepage/tk_15439015475064194_sr_2153.html","info")</f>
        <v/>
      </c>
      <c r="AA71" t="n">
        <v>105954</v>
      </c>
      <c r="AB71" t="s">
        <v>650</v>
      </c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248</v>
      </c>
      <c r="AO71" t="s">
        <v>651</v>
      </c>
      <c r="AP71" t="n">
        <v>34</v>
      </c>
      <c r="AQ71" t="s">
        <v>89</v>
      </c>
      <c r="AR71" t="s"/>
      <c r="AS71" t="s"/>
      <c r="AT71" t="s">
        <v>90</v>
      </c>
      <c r="AU71" t="s">
        <v>88</v>
      </c>
      <c r="AV71" t="s"/>
      <c r="AW71" t="s"/>
      <c r="AX71" t="s"/>
      <c r="AY71" t="n">
        <v>6197385</v>
      </c>
      <c r="AZ71" t="s">
        <v>652</v>
      </c>
      <c r="BA71" t="s">
        <v>653</v>
      </c>
      <c r="BB71" t="s">
        <v>654</v>
      </c>
      <c r="BC71" t="n">
        <v>4.898544</v>
      </c>
      <c r="BD71" t="n">
        <v>52.366282</v>
      </c>
      <c r="BE71" t="s">
        <v>564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655</v>
      </c>
      <c r="F72" t="n">
        <v>1667880</v>
      </c>
      <c r="G72" t="s">
        <v>74</v>
      </c>
      <c r="H72" t="s">
        <v>75</v>
      </c>
      <c r="I72" t="s"/>
      <c r="J72" t="s">
        <v>76</v>
      </c>
      <c r="K72" t="n">
        <v>122</v>
      </c>
      <c r="L72" t="s"/>
      <c r="M72" t="s"/>
      <c r="N72" t="s">
        <v>340</v>
      </c>
      <c r="O72" t="s">
        <v>78</v>
      </c>
      <c r="P72" t="s">
        <v>656</v>
      </c>
      <c r="Q72" t="s"/>
      <c r="R72" t="s">
        <v>106</v>
      </c>
      <c r="S72" t="s">
        <v>341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HYPERLINK("https://hotelmonitor-cachepage.eclerx.com/savepage/tk_15439015410338144_sr_2153.html","info")</f>
        <v/>
      </c>
      <c r="AA72" t="n">
        <v>361666</v>
      </c>
      <c r="AB72" t="s">
        <v>657</v>
      </c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18</v>
      </c>
      <c r="AQ72" t="s">
        <v>89</v>
      </c>
      <c r="AR72" t="s"/>
      <c r="AS72" t="s"/>
      <c r="AT72" t="s">
        <v>90</v>
      </c>
      <c r="AU72" t="s">
        <v>88</v>
      </c>
      <c r="AV72" t="s"/>
      <c r="AW72" t="s"/>
      <c r="AX72" t="s"/>
      <c r="AY72" t="n">
        <v>1645398</v>
      </c>
      <c r="AZ72" t="s">
        <v>658</v>
      </c>
      <c r="BA72" t="s">
        <v>659</v>
      </c>
      <c r="BB72" t="s">
        <v>660</v>
      </c>
      <c r="BC72" t="n">
        <v>4.867472</v>
      </c>
      <c r="BD72" t="n">
        <v>52.367329</v>
      </c>
      <c r="BE72" t="s">
        <v>321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661</v>
      </c>
      <c r="F73" t="n">
        <v>71973</v>
      </c>
      <c r="G73" t="s">
        <v>74</v>
      </c>
      <c r="H73" t="s">
        <v>75</v>
      </c>
      <c r="I73" t="s"/>
      <c r="J73" t="s">
        <v>76</v>
      </c>
      <c r="K73" t="n">
        <v>82.75</v>
      </c>
      <c r="L73" t="s"/>
      <c r="M73" t="s"/>
      <c r="N73" t="s">
        <v>340</v>
      </c>
      <c r="O73" t="s">
        <v>78</v>
      </c>
      <c r="P73" t="s">
        <v>662</v>
      </c>
      <c r="Q73" t="s"/>
      <c r="R73" t="s">
        <v>80</v>
      </c>
      <c r="S73" t="s">
        <v>663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HYPERLINK("https://hotelmonitor-cachepage.eclerx.com/savepage/tk_15439015778213632_sr_2153.html","info")</f>
        <v/>
      </c>
      <c r="AA73" t="n">
        <v>17536</v>
      </c>
      <c r="AB73" t="s">
        <v>664</v>
      </c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93</v>
      </c>
      <c r="AQ73" t="s">
        <v>89</v>
      </c>
      <c r="AR73" t="s"/>
      <c r="AS73" t="s"/>
      <c r="AT73" t="s">
        <v>90</v>
      </c>
      <c r="AU73" t="s">
        <v>88</v>
      </c>
      <c r="AV73" t="s"/>
      <c r="AW73" t="s"/>
      <c r="AX73" t="s"/>
      <c r="AY73" t="n">
        <v>3222467</v>
      </c>
      <c r="AZ73" t="s">
        <v>665</v>
      </c>
      <c r="BA73" t="s">
        <v>666</v>
      </c>
      <c r="BB73" t="s">
        <v>667</v>
      </c>
      <c r="BC73" t="n">
        <v>4.881482</v>
      </c>
      <c r="BD73" t="n">
        <v>52.359815</v>
      </c>
      <c r="BE73" t="s">
        <v>668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669</v>
      </c>
      <c r="F74" t="n">
        <v>5230269</v>
      </c>
      <c r="G74" t="s">
        <v>74</v>
      </c>
      <c r="H74" t="s">
        <v>75</v>
      </c>
      <c r="I74" t="s"/>
      <c r="J74" t="s">
        <v>76</v>
      </c>
      <c r="K74" t="n">
        <v>112</v>
      </c>
      <c r="L74" t="s"/>
      <c r="M74" t="s"/>
      <c r="N74" t="s">
        <v>670</v>
      </c>
      <c r="O74" t="s">
        <v>78</v>
      </c>
      <c r="P74" t="s">
        <v>669</v>
      </c>
      <c r="Q74" t="s"/>
      <c r="R74" t="s">
        <v>80</v>
      </c>
      <c r="S74" t="s">
        <v>671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HYPERLINK("https://hotelmonitor-cachepage.eclerx.com/savepage/tk_1543901543398065_sr_2153.html","info")</f>
        <v/>
      </c>
      <c r="AA74" t="n">
        <v>122359</v>
      </c>
      <c r="AB74" t="s">
        <v>672</v>
      </c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248</v>
      </c>
      <c r="AO74" t="s">
        <v>673</v>
      </c>
      <c r="AP74" t="n">
        <v>24</v>
      </c>
      <c r="AQ74" t="s">
        <v>89</v>
      </c>
      <c r="AR74" t="s"/>
      <c r="AS74" t="s"/>
      <c r="AT74" t="s">
        <v>90</v>
      </c>
      <c r="AU74" t="s">
        <v>88</v>
      </c>
      <c r="AV74" t="s"/>
      <c r="AW74" t="s"/>
      <c r="AX74" t="s"/>
      <c r="AY74" t="n">
        <v>659212</v>
      </c>
      <c r="AZ74" t="s">
        <v>674</v>
      </c>
      <c r="BA74" t="s">
        <v>675</v>
      </c>
      <c r="BB74" t="s">
        <v>676</v>
      </c>
      <c r="BC74" t="n">
        <v>4.87768</v>
      </c>
      <c r="BD74" t="n">
        <v>52.360122</v>
      </c>
      <c r="BE74" t="s">
        <v>677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678</v>
      </c>
      <c r="F75" t="n">
        <v>131114</v>
      </c>
      <c r="G75" t="s">
        <v>74</v>
      </c>
      <c r="H75" t="s">
        <v>75</v>
      </c>
      <c r="I75" t="s"/>
      <c r="J75" t="s">
        <v>76</v>
      </c>
      <c r="K75" t="n">
        <v>60.75</v>
      </c>
      <c r="L75" t="s"/>
      <c r="M75" t="s"/>
      <c r="N75" t="s">
        <v>679</v>
      </c>
      <c r="O75" t="s">
        <v>78</v>
      </c>
      <c r="P75" t="s">
        <v>680</v>
      </c>
      <c r="Q75" t="s"/>
      <c r="R75" t="s">
        <v>106</v>
      </c>
      <c r="S75" t="s">
        <v>499</v>
      </c>
      <c r="T75" t="s">
        <v>82</v>
      </c>
      <c r="U75" t="s"/>
      <c r="V75" t="s">
        <v>83</v>
      </c>
      <c r="W75" t="s">
        <v>108</v>
      </c>
      <c r="X75" t="s"/>
      <c r="Y75" t="s">
        <v>85</v>
      </c>
      <c r="Z75">
        <f>HYPERLINK("https://hotelmonitor-cachepage.eclerx.com/savepage/tk_15439015342568784_sr_2153.html","info")</f>
        <v/>
      </c>
      <c r="AA75" t="n">
        <v>56098</v>
      </c>
      <c r="AB75" t="s">
        <v>681</v>
      </c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1</v>
      </c>
      <c r="AQ75" t="s">
        <v>89</v>
      </c>
      <c r="AR75" t="s"/>
      <c r="AS75" t="s"/>
      <c r="AT75" t="s">
        <v>90</v>
      </c>
      <c r="AU75" t="s">
        <v>88</v>
      </c>
      <c r="AV75" t="s"/>
      <c r="AW75" t="s"/>
      <c r="AX75" t="s"/>
      <c r="AY75" t="n">
        <v>1777052</v>
      </c>
      <c r="AZ75" t="s">
        <v>126</v>
      </c>
      <c r="BA75" t="s">
        <v>682</v>
      </c>
      <c r="BB75" t="s">
        <v>683</v>
      </c>
      <c r="BC75" t="n">
        <v>5.1432</v>
      </c>
      <c r="BD75" t="n">
        <v>52.308</v>
      </c>
      <c r="BE75" t="s">
        <v>684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685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686</v>
      </c>
      <c r="F76" t="n">
        <v>529798</v>
      </c>
      <c r="G76" t="s">
        <v>74</v>
      </c>
      <c r="H76" t="s">
        <v>75</v>
      </c>
      <c r="I76" t="s"/>
      <c r="J76" t="s">
        <v>76</v>
      </c>
      <c r="K76" t="n">
        <v>131</v>
      </c>
      <c r="L76" t="s"/>
      <c r="M76" t="s"/>
      <c r="N76" t="s">
        <v>687</v>
      </c>
      <c r="O76" t="s">
        <v>78</v>
      </c>
      <c r="P76" t="s">
        <v>688</v>
      </c>
      <c r="Q76" t="s"/>
      <c r="R76" t="s">
        <v>106</v>
      </c>
      <c r="S76" t="s">
        <v>689</v>
      </c>
      <c r="T76" t="s">
        <v>82</v>
      </c>
      <c r="U76" t="s"/>
      <c r="V76" t="s">
        <v>83</v>
      </c>
      <c r="W76" t="s">
        <v>108</v>
      </c>
      <c r="X76" t="s"/>
      <c r="Y76" t="s">
        <v>85</v>
      </c>
      <c r="Z76">
        <f>HYPERLINK("https://hotelmonitor-cachepage.eclerx.com/savepage/tk_15439015849718125_sr_2153.html","info")</f>
        <v/>
      </c>
      <c r="AA76" t="n">
        <v>5889</v>
      </c>
      <c r="AB76" t="s">
        <v>690</v>
      </c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111</v>
      </c>
      <c r="AQ76" t="s">
        <v>89</v>
      </c>
      <c r="AR76" t="s"/>
      <c r="AS76" t="s"/>
      <c r="AT76" t="s">
        <v>90</v>
      </c>
      <c r="AU76" t="s">
        <v>88</v>
      </c>
      <c r="AV76" t="s"/>
      <c r="AW76" t="s"/>
      <c r="AX76" t="s"/>
      <c r="AY76" t="n">
        <v>1776629</v>
      </c>
      <c r="AZ76" t="s">
        <v>691</v>
      </c>
      <c r="BA76" t="s">
        <v>692</v>
      </c>
      <c r="BB76" t="s">
        <v>693</v>
      </c>
      <c r="BC76" t="n">
        <v>4.75697</v>
      </c>
      <c r="BD76" t="n">
        <v>52.30815</v>
      </c>
      <c r="BE76" t="s">
        <v>444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150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694</v>
      </c>
      <c r="F77" t="n">
        <v>265679</v>
      </c>
      <c r="G77" t="s">
        <v>74</v>
      </c>
      <c r="H77" t="s">
        <v>75</v>
      </c>
      <c r="I77" t="s"/>
      <c r="J77" t="s">
        <v>76</v>
      </c>
      <c r="K77" t="n">
        <v>122</v>
      </c>
      <c r="L77" t="s"/>
      <c r="M77" t="s"/>
      <c r="N77" t="s">
        <v>340</v>
      </c>
      <c r="O77" t="s">
        <v>78</v>
      </c>
      <c r="P77" t="s">
        <v>694</v>
      </c>
      <c r="Q77" t="s"/>
      <c r="R77" t="s">
        <v>106</v>
      </c>
      <c r="S77" t="s">
        <v>341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HYPERLINK("https://hotelmonitor-cachepage.eclerx.com/savepage/tk_1543901578235166_sr_2153.html","info")</f>
        <v/>
      </c>
      <c r="AA77" t="n">
        <v>17527</v>
      </c>
      <c r="AB77" t="s">
        <v>695</v>
      </c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94</v>
      </c>
      <c r="AQ77" t="s">
        <v>89</v>
      </c>
      <c r="AR77" t="s"/>
      <c r="AS77" t="s"/>
      <c r="AT77" t="s">
        <v>90</v>
      </c>
      <c r="AU77" t="s">
        <v>88</v>
      </c>
      <c r="AV77" t="s"/>
      <c r="AW77" t="s"/>
      <c r="AX77" t="s"/>
      <c r="AY77" t="n">
        <v>200546</v>
      </c>
      <c r="AZ77" t="s">
        <v>696</v>
      </c>
      <c r="BA77" t="s">
        <v>697</v>
      </c>
      <c r="BB77" t="s">
        <v>698</v>
      </c>
      <c r="BC77" t="n">
        <v>4.879</v>
      </c>
      <c r="BD77" t="n">
        <v>52.363</v>
      </c>
      <c r="BE77" t="s">
        <v>321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699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98.5</v>
      </c>
      <c r="L78" t="s"/>
      <c r="M78" t="s"/>
      <c r="N78" t="s">
        <v>700</v>
      </c>
      <c r="O78" t="s">
        <v>78</v>
      </c>
      <c r="P78" t="s">
        <v>699</v>
      </c>
      <c r="Q78" t="s"/>
      <c r="R78" t="s">
        <v>106</v>
      </c>
      <c r="S78" t="s">
        <v>206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HYPERLINK("https://hotelmonitor-cachepage.eclerx.com/savepage/tk_15439015644630153_sr_2153.html","info")</f>
        <v/>
      </c>
      <c r="AA78" t="n">
        <v>-6796618</v>
      </c>
      <c r="AB78" t="s">
        <v>701</v>
      </c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75</v>
      </c>
      <c r="AQ78" t="s">
        <v>89</v>
      </c>
      <c r="AR78" t="s"/>
      <c r="AS78" t="s"/>
      <c r="AT78" t="s">
        <v>90</v>
      </c>
      <c r="AU78" t="s">
        <v>88</v>
      </c>
      <c r="AV78" t="s"/>
      <c r="AW78" t="s"/>
      <c r="AX78" t="s"/>
      <c r="AY78" t="n">
        <v>6796618</v>
      </c>
      <c r="AZ78" t="s">
        <v>702</v>
      </c>
      <c r="BA78" t="s">
        <v>703</v>
      </c>
      <c r="BB78" t="s">
        <v>704</v>
      </c>
      <c r="BC78" t="n">
        <v>4.98863</v>
      </c>
      <c r="BD78" t="n">
        <v>52.358866</v>
      </c>
      <c r="BE78" t="s">
        <v>705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706</v>
      </c>
      <c r="F79" t="n">
        <v>846422</v>
      </c>
      <c r="G79" t="s">
        <v>74</v>
      </c>
      <c r="H79" t="s">
        <v>75</v>
      </c>
      <c r="I79" t="s"/>
      <c r="J79" t="s">
        <v>76</v>
      </c>
      <c r="K79" t="n">
        <v>126.75</v>
      </c>
      <c r="L79" t="s"/>
      <c r="M79" t="s"/>
      <c r="N79" t="s">
        <v>707</v>
      </c>
      <c r="O79" t="s">
        <v>78</v>
      </c>
      <c r="P79" t="s">
        <v>706</v>
      </c>
      <c r="Q79" t="s"/>
      <c r="R79" t="s">
        <v>106</v>
      </c>
      <c r="S79" t="s">
        <v>350</v>
      </c>
      <c r="T79" t="s">
        <v>82</v>
      </c>
      <c r="U79" t="s"/>
      <c r="V79" t="s">
        <v>83</v>
      </c>
      <c r="W79" t="s">
        <v>108</v>
      </c>
      <c r="X79" t="s"/>
      <c r="Y79" t="s">
        <v>85</v>
      </c>
      <c r="Z79">
        <f>HYPERLINK("https://hotelmonitor-cachepage.eclerx.com/savepage/tk_15439015370269883_sr_2153.html","info")</f>
        <v/>
      </c>
      <c r="AA79" t="n">
        <v>154159</v>
      </c>
      <c r="AB79" t="s">
        <v>708</v>
      </c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8</v>
      </c>
      <c r="AQ79" t="s">
        <v>89</v>
      </c>
      <c r="AR79" t="s"/>
      <c r="AS79" t="s"/>
      <c r="AT79" t="s">
        <v>90</v>
      </c>
      <c r="AU79" t="s">
        <v>88</v>
      </c>
      <c r="AV79" t="s"/>
      <c r="AW79" t="s"/>
      <c r="AX79" t="s"/>
      <c r="AY79" t="n">
        <v>840544</v>
      </c>
      <c r="AZ79" t="s">
        <v>709</v>
      </c>
      <c r="BA79" t="s">
        <v>710</v>
      </c>
      <c r="BB79" t="s">
        <v>711</v>
      </c>
      <c r="BC79" t="n">
        <v>4.875038</v>
      </c>
      <c r="BD79" t="n">
        <v>52.336005</v>
      </c>
      <c r="BE79" t="s">
        <v>355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712</v>
      </c>
      <c r="F80" t="n">
        <v>3438086</v>
      </c>
      <c r="G80" t="s">
        <v>74</v>
      </c>
      <c r="H80" t="s">
        <v>75</v>
      </c>
      <c r="I80" t="s"/>
      <c r="J80" t="s">
        <v>76</v>
      </c>
      <c r="K80" t="n">
        <v>124.13</v>
      </c>
      <c r="L80" t="s"/>
      <c r="M80" t="s"/>
      <c r="N80" t="s">
        <v>465</v>
      </c>
      <c r="O80" t="s">
        <v>78</v>
      </c>
      <c r="P80" t="s">
        <v>712</v>
      </c>
      <c r="Q80" t="s"/>
      <c r="R80" t="s">
        <v>80</v>
      </c>
      <c r="S80" t="s">
        <v>713</v>
      </c>
      <c r="T80" t="s">
        <v>82</v>
      </c>
      <c r="U80" t="s"/>
      <c r="V80" t="s">
        <v>83</v>
      </c>
      <c r="W80" t="s">
        <v>108</v>
      </c>
      <c r="X80" t="s"/>
      <c r="Y80" t="s">
        <v>85</v>
      </c>
      <c r="Z80">
        <f>HYPERLINK("https://hotelmonitor-cachepage.eclerx.com/savepage/tk_15439015450442982_sr_2153.html","info")</f>
        <v/>
      </c>
      <c r="AA80" t="n">
        <v>541863</v>
      </c>
      <c r="AB80" t="s">
        <v>714</v>
      </c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28</v>
      </c>
      <c r="AQ80" t="s">
        <v>89</v>
      </c>
      <c r="AR80" t="s"/>
      <c r="AS80" t="s"/>
      <c r="AT80" t="s">
        <v>90</v>
      </c>
      <c r="AU80" t="s">
        <v>88</v>
      </c>
      <c r="AV80" t="s"/>
      <c r="AW80" t="s"/>
      <c r="AX80" t="s"/>
      <c r="AY80" t="n">
        <v>3355843</v>
      </c>
      <c r="AZ80" t="s">
        <v>715</v>
      </c>
      <c r="BA80" t="s">
        <v>716</v>
      </c>
      <c r="BB80" t="s">
        <v>717</v>
      </c>
      <c r="BC80" t="n">
        <v>4.890386</v>
      </c>
      <c r="BD80" t="n">
        <v>52.380896</v>
      </c>
      <c r="BE80" t="s">
        <v>718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719</v>
      </c>
      <c r="F81" t="n">
        <v>3559940</v>
      </c>
      <c r="G81" t="s">
        <v>74</v>
      </c>
      <c r="H81" t="s">
        <v>75</v>
      </c>
      <c r="I81" t="s"/>
      <c r="J81" t="s">
        <v>76</v>
      </c>
      <c r="K81" t="n">
        <v>109.75</v>
      </c>
      <c r="L81" t="s"/>
      <c r="M81" t="s"/>
      <c r="N81" t="s">
        <v>720</v>
      </c>
      <c r="O81" t="s">
        <v>78</v>
      </c>
      <c r="P81" t="s">
        <v>719</v>
      </c>
      <c r="Q81" t="s"/>
      <c r="R81" t="s">
        <v>106</v>
      </c>
      <c r="S81" t="s">
        <v>249</v>
      </c>
      <c r="T81" t="s">
        <v>82</v>
      </c>
      <c r="U81" t="s"/>
      <c r="V81" t="s">
        <v>83</v>
      </c>
      <c r="W81" t="s">
        <v>108</v>
      </c>
      <c r="X81" t="s"/>
      <c r="Y81" t="s">
        <v>85</v>
      </c>
      <c r="Z81">
        <f>HYPERLINK("https://hotelmonitor-cachepage.eclerx.com/savepage/tk_15439015398029668_sr_2153.html","info")</f>
        <v/>
      </c>
      <c r="AA81" t="n">
        <v>87268</v>
      </c>
      <c r="AB81" t="s">
        <v>721</v>
      </c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15</v>
      </c>
      <c r="AQ81" t="s">
        <v>89</v>
      </c>
      <c r="AR81" t="s"/>
      <c r="AS81" t="s"/>
      <c r="AT81" t="s">
        <v>90</v>
      </c>
      <c r="AU81" t="s">
        <v>88</v>
      </c>
      <c r="AV81" t="s"/>
      <c r="AW81" t="s"/>
      <c r="AX81" t="s"/>
      <c r="AY81" t="n">
        <v>1605074</v>
      </c>
      <c r="AZ81" t="s">
        <v>722</v>
      </c>
      <c r="BA81" t="s">
        <v>723</v>
      </c>
      <c r="BB81" t="s">
        <v>724</v>
      </c>
      <c r="BC81" t="n">
        <v>4.914193</v>
      </c>
      <c r="BD81" t="n">
        <v>52.377927</v>
      </c>
      <c r="BE81" t="s">
        <v>725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726</v>
      </c>
      <c r="F82" t="n">
        <v>894583</v>
      </c>
      <c r="G82" t="s">
        <v>74</v>
      </c>
      <c r="H82" t="s">
        <v>75</v>
      </c>
      <c r="I82" t="s"/>
      <c r="J82" t="s">
        <v>76</v>
      </c>
      <c r="K82" t="n">
        <v>167.25</v>
      </c>
      <c r="L82" t="s"/>
      <c r="M82" t="s"/>
      <c r="N82" t="s">
        <v>639</v>
      </c>
      <c r="O82" t="s">
        <v>78</v>
      </c>
      <c r="P82" t="s">
        <v>727</v>
      </c>
      <c r="Q82" t="s"/>
      <c r="R82" t="s">
        <v>106</v>
      </c>
      <c r="S82" t="s">
        <v>728</v>
      </c>
      <c r="T82" t="s">
        <v>82</v>
      </c>
      <c r="U82" t="s"/>
      <c r="V82" t="s">
        <v>83</v>
      </c>
      <c r="W82" t="s">
        <v>108</v>
      </c>
      <c r="X82" t="s"/>
      <c r="Y82" t="s">
        <v>85</v>
      </c>
      <c r="Z82">
        <f>HYPERLINK("https://hotelmonitor-cachepage.eclerx.com/savepage/tk_15439015774187086_sr_2153.html","info")</f>
        <v/>
      </c>
      <c r="AA82" t="n">
        <v>162775</v>
      </c>
      <c r="AB82" t="s">
        <v>729</v>
      </c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92</v>
      </c>
      <c r="AQ82" t="s">
        <v>89</v>
      </c>
      <c r="AR82" t="s"/>
      <c r="AS82" t="s"/>
      <c r="AT82" t="s">
        <v>90</v>
      </c>
      <c r="AU82" t="s">
        <v>88</v>
      </c>
      <c r="AV82" t="s"/>
      <c r="AW82" t="s"/>
      <c r="AX82" t="s"/>
      <c r="AY82" t="n">
        <v>1005644</v>
      </c>
      <c r="AZ82" t="s">
        <v>730</v>
      </c>
      <c r="BA82" t="s">
        <v>731</v>
      </c>
      <c r="BB82" t="s">
        <v>732</v>
      </c>
      <c r="BC82" t="n">
        <v>4.904654</v>
      </c>
      <c r="BD82" t="n">
        <v>52.376756</v>
      </c>
      <c r="BE82" t="s">
        <v>733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734</v>
      </c>
      <c r="F83" t="n">
        <v>131115</v>
      </c>
      <c r="G83" t="s">
        <v>74</v>
      </c>
      <c r="H83" t="s">
        <v>75</v>
      </c>
      <c r="I83" t="s"/>
      <c r="J83" t="s">
        <v>76</v>
      </c>
      <c r="K83" t="n">
        <v>47.5</v>
      </c>
      <c r="L83" t="s"/>
      <c r="M83" t="s"/>
      <c r="N83" t="s">
        <v>735</v>
      </c>
      <c r="O83" t="s">
        <v>78</v>
      </c>
      <c r="P83" t="s">
        <v>736</v>
      </c>
      <c r="Q83" t="s"/>
      <c r="R83" t="s">
        <v>106</v>
      </c>
      <c r="S83" t="s">
        <v>737</v>
      </c>
      <c r="T83" t="s">
        <v>82</v>
      </c>
      <c r="U83" t="s"/>
      <c r="V83" t="s">
        <v>83</v>
      </c>
      <c r="W83" t="s">
        <v>108</v>
      </c>
      <c r="X83" t="s"/>
      <c r="Y83" t="s">
        <v>85</v>
      </c>
      <c r="Z83">
        <f>HYPERLINK("https://hotelmonitor-cachepage.eclerx.com/savepage/tk_15439015957713892_sr_2153.html","info")</f>
        <v/>
      </c>
      <c r="AA83" t="n">
        <v>56101</v>
      </c>
      <c r="AB83" t="s">
        <v>738</v>
      </c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124</v>
      </c>
      <c r="AQ83" t="s">
        <v>89</v>
      </c>
      <c r="AR83" t="s"/>
      <c r="AS83" t="s"/>
      <c r="AT83" t="s">
        <v>90</v>
      </c>
      <c r="AU83" t="s">
        <v>88</v>
      </c>
      <c r="AV83" t="s"/>
      <c r="AW83" t="s"/>
      <c r="AX83" t="s"/>
      <c r="AY83" t="n">
        <v>1777058</v>
      </c>
      <c r="AZ83" t="s">
        <v>739</v>
      </c>
      <c r="BA83" t="s">
        <v>740</v>
      </c>
      <c r="BB83" t="s">
        <v>741</v>
      </c>
      <c r="BC83" t="n">
        <v>4.53348</v>
      </c>
      <c r="BD83" t="n">
        <v>52.38479</v>
      </c>
      <c r="BE83" t="s">
        <v>742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743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744</v>
      </c>
      <c r="F84" t="n">
        <v>3584512</v>
      </c>
      <c r="G84" t="s">
        <v>74</v>
      </c>
      <c r="H84" t="s">
        <v>75</v>
      </c>
      <c r="I84" t="s"/>
      <c r="J84" t="s">
        <v>76</v>
      </c>
      <c r="K84" t="n">
        <v>171.75</v>
      </c>
      <c r="L84" t="s"/>
      <c r="M84" t="s"/>
      <c r="N84" t="s">
        <v>745</v>
      </c>
      <c r="O84" t="s">
        <v>78</v>
      </c>
      <c r="P84" t="s">
        <v>746</v>
      </c>
      <c r="Q84" t="s"/>
      <c r="R84" t="s">
        <v>232</v>
      </c>
      <c r="S84" t="s">
        <v>747</v>
      </c>
      <c r="T84" t="s">
        <v>82</v>
      </c>
      <c r="U84" t="s"/>
      <c r="V84" t="s">
        <v>83</v>
      </c>
      <c r="W84" t="s">
        <v>108</v>
      </c>
      <c r="X84" t="s"/>
      <c r="Y84" t="s">
        <v>85</v>
      </c>
      <c r="Z84">
        <f>HYPERLINK("https://hotelmonitor-cachepage.eclerx.com/savepage/tk_15439015554836588_sr_2153.html","info")</f>
        <v/>
      </c>
      <c r="AA84" t="n">
        <v>229596</v>
      </c>
      <c r="AB84" t="s">
        <v>748</v>
      </c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53</v>
      </c>
      <c r="AQ84" t="s">
        <v>89</v>
      </c>
      <c r="AR84" t="s"/>
      <c r="AS84" t="s"/>
      <c r="AT84" t="s">
        <v>90</v>
      </c>
      <c r="AU84" t="s">
        <v>88</v>
      </c>
      <c r="AV84" t="s"/>
      <c r="AW84" t="s"/>
      <c r="AX84" t="s"/>
      <c r="AY84" t="n">
        <v>4432441</v>
      </c>
      <c r="AZ84" t="s">
        <v>749</v>
      </c>
      <c r="BA84" t="s">
        <v>750</v>
      </c>
      <c r="BB84" t="s">
        <v>751</v>
      </c>
      <c r="BC84" t="n">
        <v>4.897018</v>
      </c>
      <c r="BD84" t="n">
        <v>52.377786</v>
      </c>
      <c r="BE84" t="s">
        <v>752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753</v>
      </c>
      <c r="F85" t="n">
        <v>433494</v>
      </c>
      <c r="G85" t="s">
        <v>74</v>
      </c>
      <c r="H85" t="s">
        <v>75</v>
      </c>
      <c r="I85" t="s"/>
      <c r="J85" t="s">
        <v>76</v>
      </c>
      <c r="K85" t="n">
        <v>116</v>
      </c>
      <c r="L85" t="s"/>
      <c r="M85" t="s"/>
      <c r="N85" t="s">
        <v>160</v>
      </c>
      <c r="O85" t="s">
        <v>78</v>
      </c>
      <c r="P85" t="s">
        <v>753</v>
      </c>
      <c r="Q85" t="s"/>
      <c r="R85" t="s">
        <v>106</v>
      </c>
      <c r="S85" t="s">
        <v>754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HYPERLINK("https://hotelmonitor-cachepage.eclerx.com/savepage/tk_15439015491860504_sr_2153.html","info")</f>
        <v/>
      </c>
      <c r="AA85" t="n">
        <v>5885</v>
      </c>
      <c r="AB85" t="s">
        <v>755</v>
      </c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248</v>
      </c>
      <c r="AO85" t="s">
        <v>756</v>
      </c>
      <c r="AP85" t="n">
        <v>38</v>
      </c>
      <c r="AQ85" t="s">
        <v>89</v>
      </c>
      <c r="AR85" t="s"/>
      <c r="AS85" t="s"/>
      <c r="AT85" t="s">
        <v>90</v>
      </c>
      <c r="AU85" t="s">
        <v>88</v>
      </c>
      <c r="AV85" t="s"/>
      <c r="AW85" t="s"/>
      <c r="AX85" t="s"/>
      <c r="AY85" t="n">
        <v>6197353</v>
      </c>
      <c r="AZ85" t="s">
        <v>757</v>
      </c>
      <c r="BA85" t="s">
        <v>758</v>
      </c>
      <c r="BB85" t="s">
        <v>759</v>
      </c>
      <c r="BC85" t="n">
        <v>4.880991</v>
      </c>
      <c r="BD85" t="n">
        <v>52.363829</v>
      </c>
      <c r="BE85" t="s">
        <v>261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760</v>
      </c>
      <c r="F86" t="n">
        <v>6312013</v>
      </c>
      <c r="G86" t="s">
        <v>74</v>
      </c>
      <c r="H86" t="s">
        <v>75</v>
      </c>
      <c r="I86" t="s"/>
      <c r="J86" t="s">
        <v>76</v>
      </c>
      <c r="K86" t="n">
        <v>279.25</v>
      </c>
      <c r="L86" t="s"/>
      <c r="M86" t="s"/>
      <c r="N86" t="s">
        <v>761</v>
      </c>
      <c r="O86" t="s">
        <v>78</v>
      </c>
      <c r="P86" t="s">
        <v>762</v>
      </c>
      <c r="Q86" t="s"/>
      <c r="R86" t="s">
        <v>232</v>
      </c>
      <c r="S86" t="s">
        <v>763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HYPERLINK("https://hotelmonitor-cachepage.eclerx.com/savepage/tk_15439015483481164_sr_2153.html","info")</f>
        <v/>
      </c>
      <c r="AA86" t="n">
        <v>619508</v>
      </c>
      <c r="AB86" t="s">
        <v>764</v>
      </c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36</v>
      </c>
      <c r="AQ86" t="s">
        <v>89</v>
      </c>
      <c r="AR86" t="s"/>
      <c r="AS86" t="s"/>
      <c r="AT86" t="s">
        <v>90</v>
      </c>
      <c r="AU86" t="s">
        <v>88</v>
      </c>
      <c r="AV86" t="s"/>
      <c r="AW86" t="s"/>
      <c r="AX86" t="s"/>
      <c r="AY86" t="n">
        <v>6476380</v>
      </c>
      <c r="AZ86" t="s">
        <v>757</v>
      </c>
      <c r="BA86" t="s">
        <v>765</v>
      </c>
      <c r="BB86" t="s">
        <v>766</v>
      </c>
      <c r="BC86" t="n">
        <v>4.907164</v>
      </c>
      <c r="BD86" t="n">
        <v>52.353368</v>
      </c>
      <c r="BE86" t="s">
        <v>767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768</v>
      </c>
      <c r="F87" t="n">
        <v>529796</v>
      </c>
      <c r="G87" t="s">
        <v>74</v>
      </c>
      <c r="H87" t="s">
        <v>75</v>
      </c>
      <c r="I87" t="s"/>
      <c r="J87" t="s">
        <v>76</v>
      </c>
      <c r="K87" t="n">
        <v>61.25</v>
      </c>
      <c r="L87" t="s"/>
      <c r="M87" t="s"/>
      <c r="N87" t="s">
        <v>769</v>
      </c>
      <c r="O87" t="s">
        <v>78</v>
      </c>
      <c r="P87" t="s">
        <v>770</v>
      </c>
      <c r="Q87" t="s"/>
      <c r="R87" t="s">
        <v>106</v>
      </c>
      <c r="S87" t="s">
        <v>771</v>
      </c>
      <c r="T87" t="s">
        <v>82</v>
      </c>
      <c r="U87" t="s"/>
      <c r="V87" t="s">
        <v>83</v>
      </c>
      <c r="W87" t="s">
        <v>108</v>
      </c>
      <c r="X87" t="s"/>
      <c r="Y87" t="s">
        <v>85</v>
      </c>
      <c r="Z87">
        <f>HYPERLINK("https://hotelmonitor-cachepage.eclerx.com/savepage/tk_15439015613011243_sr_2153.html","info")</f>
        <v/>
      </c>
      <c r="AA87" t="n">
        <v>5845</v>
      </c>
      <c r="AB87" t="s">
        <v>772</v>
      </c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67</v>
      </c>
      <c r="AQ87" t="s">
        <v>89</v>
      </c>
      <c r="AR87" t="s"/>
      <c r="AS87" t="s"/>
      <c r="AT87" t="s">
        <v>90</v>
      </c>
      <c r="AU87" t="s">
        <v>88</v>
      </c>
      <c r="AV87" t="s"/>
      <c r="AW87" t="s"/>
      <c r="AX87" t="s"/>
      <c r="AY87" t="n">
        <v>5954053</v>
      </c>
      <c r="AZ87" t="s">
        <v>773</v>
      </c>
      <c r="BA87" t="s">
        <v>774</v>
      </c>
      <c r="BB87" t="s">
        <v>775</v>
      </c>
      <c r="BC87" t="n">
        <v>0.039077</v>
      </c>
      <c r="BD87" t="n">
        <v>51.508499</v>
      </c>
      <c r="BE87" t="s">
        <v>223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776</v>
      </c>
      <c r="F88" t="n">
        <v>586636</v>
      </c>
      <c r="G88" t="s">
        <v>74</v>
      </c>
      <c r="H88" t="s">
        <v>75</v>
      </c>
      <c r="I88" t="s"/>
      <c r="J88" t="s">
        <v>76</v>
      </c>
      <c r="K88" t="n">
        <v>54</v>
      </c>
      <c r="L88" t="s"/>
      <c r="M88" t="s"/>
      <c r="N88" t="s">
        <v>340</v>
      </c>
      <c r="O88" t="s">
        <v>78</v>
      </c>
      <c r="P88" t="s">
        <v>776</v>
      </c>
      <c r="Q88" t="s"/>
      <c r="R88" t="s">
        <v>80</v>
      </c>
      <c r="S88" t="s">
        <v>271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HYPERLINK("https://hotelmonitor-cachepage.eclerx.com/savepage/tk_15439015819833724_sr_2153.html","info")</f>
        <v/>
      </c>
      <c r="AA88" t="n">
        <v>84085</v>
      </c>
      <c r="AB88" t="s">
        <v>777</v>
      </c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103</v>
      </c>
      <c r="AQ88" t="s">
        <v>89</v>
      </c>
      <c r="AR88" t="s"/>
      <c r="AS88" t="s"/>
      <c r="AT88" t="s">
        <v>90</v>
      </c>
      <c r="AU88" t="s">
        <v>88</v>
      </c>
      <c r="AV88" t="s"/>
      <c r="AW88" t="s"/>
      <c r="AX88" t="s"/>
      <c r="AY88" t="n">
        <v>6244399</v>
      </c>
      <c r="AZ88" t="s">
        <v>778</v>
      </c>
      <c r="BA88" t="s">
        <v>779</v>
      </c>
      <c r="BB88" t="s">
        <v>780</v>
      </c>
      <c r="BC88" t="n">
        <v>4.993705</v>
      </c>
      <c r="BD88" t="n">
        <v>52.314318</v>
      </c>
      <c r="BE88" t="s">
        <v>781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75</v>
      </c>
    </row>
    <row r="89" spans="1:70">
      <c r="A89" t="s">
        <v>131</v>
      </c>
      <c r="B89" t="s">
        <v>71</v>
      </c>
      <c r="C89" t="s">
        <v>72</v>
      </c>
      <c r="D89" t="n">
        <v>2</v>
      </c>
      <c r="E89" t="s">
        <v>782</v>
      </c>
      <c r="F89" t="n">
        <v>5230273</v>
      </c>
      <c r="G89" t="s">
        <v>74</v>
      </c>
      <c r="H89" t="s">
        <v>75</v>
      </c>
      <c r="I89" t="s"/>
      <c r="J89" t="s">
        <v>76</v>
      </c>
      <c r="K89" t="n">
        <v>111.5</v>
      </c>
      <c r="L89" t="s"/>
      <c r="M89" t="s"/>
      <c r="N89" t="s">
        <v>160</v>
      </c>
      <c r="O89" t="s">
        <v>78</v>
      </c>
      <c r="P89" t="s">
        <v>783</v>
      </c>
      <c r="Q89" t="s"/>
      <c r="R89" t="s">
        <v>80</v>
      </c>
      <c r="S89" t="s">
        <v>784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HYPERLINK("https://hotelmonitor-cachepage.eclerx.com/savepage/tk_15438482445599847_sr_2153.html","info")</f>
        <v/>
      </c>
      <c r="AA89" t="n">
        <v>295062</v>
      </c>
      <c r="AB89" t="s">
        <v>785</v>
      </c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105</v>
      </c>
      <c r="AQ89" t="s">
        <v>89</v>
      </c>
      <c r="AR89" t="s"/>
      <c r="AS89" t="s"/>
      <c r="AT89" t="s">
        <v>90</v>
      </c>
      <c r="AU89" t="s">
        <v>88</v>
      </c>
      <c r="AV89" t="s"/>
      <c r="AW89" t="s"/>
      <c r="AX89" t="s"/>
      <c r="AY89" t="n">
        <v>4897952</v>
      </c>
      <c r="AZ89" t="s">
        <v>786</v>
      </c>
      <c r="BA89" t="s">
        <v>787</v>
      </c>
      <c r="BB89" t="s">
        <v>788</v>
      </c>
      <c r="BC89" t="n">
        <v>4.896417</v>
      </c>
      <c r="BD89" t="n">
        <v>52.378456</v>
      </c>
      <c r="BE89" t="s">
        <v>448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789</v>
      </c>
      <c r="F90" t="n">
        <v>1704791</v>
      </c>
      <c r="G90" t="s">
        <v>74</v>
      </c>
      <c r="H90" t="s">
        <v>75</v>
      </c>
      <c r="I90" t="s"/>
      <c r="J90" t="s">
        <v>76</v>
      </c>
      <c r="K90" t="n">
        <v>734.5</v>
      </c>
      <c r="L90" t="s"/>
      <c r="M90" t="s"/>
      <c r="N90" t="s">
        <v>790</v>
      </c>
      <c r="O90" t="s">
        <v>78</v>
      </c>
      <c r="P90" t="s">
        <v>789</v>
      </c>
      <c r="Q90" t="s"/>
      <c r="R90" t="s">
        <v>232</v>
      </c>
      <c r="S90" t="s">
        <v>791</v>
      </c>
      <c r="T90" t="s">
        <v>82</v>
      </c>
      <c r="U90" t="s"/>
      <c r="V90" t="s">
        <v>83</v>
      </c>
      <c r="W90" t="s">
        <v>108</v>
      </c>
      <c r="X90" t="s"/>
      <c r="Y90" t="s">
        <v>85</v>
      </c>
      <c r="Z90">
        <f>HYPERLINK("https://hotelmonitor-cachepage.eclerx.com/savepage/tk_15439015406374993_sr_2153.html","info")</f>
        <v/>
      </c>
      <c r="AA90" t="n">
        <v>197418</v>
      </c>
      <c r="AB90" t="s">
        <v>792</v>
      </c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17</v>
      </c>
      <c r="AQ90" t="s">
        <v>89</v>
      </c>
      <c r="AR90" t="s"/>
      <c r="AS90" t="s"/>
      <c r="AT90" t="s">
        <v>90</v>
      </c>
      <c r="AU90" t="s">
        <v>88</v>
      </c>
      <c r="AV90" t="s"/>
      <c r="AW90" t="s"/>
      <c r="AX90" t="s"/>
      <c r="AY90" t="n">
        <v>1605081</v>
      </c>
      <c r="AZ90" t="s">
        <v>793</v>
      </c>
      <c r="BA90" t="s">
        <v>794</v>
      </c>
      <c r="BB90" t="s">
        <v>795</v>
      </c>
      <c r="BC90" t="n">
        <v>4.895168</v>
      </c>
      <c r="BD90" t="n">
        <v>52.370216</v>
      </c>
      <c r="BE90" t="s">
        <v>796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797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117</v>
      </c>
      <c r="L91" t="s"/>
      <c r="M91" t="s"/>
      <c r="N91" t="s">
        <v>196</v>
      </c>
      <c r="O91" t="s">
        <v>78</v>
      </c>
      <c r="P91" t="s">
        <v>797</v>
      </c>
      <c r="Q91" t="s"/>
      <c r="R91" t="s">
        <v>80</v>
      </c>
      <c r="S91" t="s">
        <v>798</v>
      </c>
      <c r="T91" t="s">
        <v>82</v>
      </c>
      <c r="U91" t="s"/>
      <c r="V91" t="s">
        <v>83</v>
      </c>
      <c r="W91" t="s">
        <v>108</v>
      </c>
      <c r="X91" t="s"/>
      <c r="Y91" t="s">
        <v>85</v>
      </c>
      <c r="Z91">
        <f>HYPERLINK("https://hotelmonitor-cachepage.eclerx.com/savepage/tk_15439015595372303_sr_2153.html","info")</f>
        <v/>
      </c>
      <c r="AA91" t="n">
        <v>-5954079</v>
      </c>
      <c r="AB91" t="s">
        <v>799</v>
      </c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63</v>
      </c>
      <c r="AQ91" t="s">
        <v>89</v>
      </c>
      <c r="AR91" t="s"/>
      <c r="AS91" t="s"/>
      <c r="AT91" t="s">
        <v>90</v>
      </c>
      <c r="AU91" t="s">
        <v>88</v>
      </c>
      <c r="AV91" t="s"/>
      <c r="AW91" t="s"/>
      <c r="AX91" t="s"/>
      <c r="AY91" t="n">
        <v>5954079</v>
      </c>
      <c r="AZ91" t="s">
        <v>800</v>
      </c>
      <c r="BA91" t="s">
        <v>801</v>
      </c>
      <c r="BB91" t="s">
        <v>802</v>
      </c>
      <c r="BC91" t="n">
        <v>4.901411</v>
      </c>
      <c r="BD91" t="n">
        <v>52.359215</v>
      </c>
      <c r="BE91" t="s">
        <v>803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804</v>
      </c>
      <c r="F92" t="n">
        <v>1204944</v>
      </c>
      <c r="G92" t="s">
        <v>74</v>
      </c>
      <c r="H92" t="s">
        <v>75</v>
      </c>
      <c r="I92" t="s"/>
      <c r="J92" t="s">
        <v>76</v>
      </c>
      <c r="K92" t="n">
        <v>200.13</v>
      </c>
      <c r="L92" t="s"/>
      <c r="M92" t="s"/>
      <c r="N92" t="s">
        <v>805</v>
      </c>
      <c r="O92" t="s">
        <v>78</v>
      </c>
      <c r="P92" t="s">
        <v>806</v>
      </c>
      <c r="Q92" t="s"/>
      <c r="R92" t="s">
        <v>106</v>
      </c>
      <c r="S92" t="s">
        <v>807</v>
      </c>
      <c r="T92" t="s">
        <v>82</v>
      </c>
      <c r="U92" t="s"/>
      <c r="V92" t="s">
        <v>83</v>
      </c>
      <c r="W92" t="s">
        <v>108</v>
      </c>
      <c r="X92" t="s"/>
      <c r="Y92" t="s">
        <v>85</v>
      </c>
      <c r="Z92">
        <f>HYPERLINK("https://hotelmonitor-cachepage.eclerx.com/savepage/tk_1543901542625948_sr_2153.html","info")</f>
        <v/>
      </c>
      <c r="AA92" t="n">
        <v>188725</v>
      </c>
      <c r="AB92" t="s">
        <v>808</v>
      </c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22</v>
      </c>
      <c r="AQ92" t="s">
        <v>89</v>
      </c>
      <c r="AR92" t="s"/>
      <c r="AS92" t="s"/>
      <c r="AT92" t="s">
        <v>90</v>
      </c>
      <c r="AU92" t="s">
        <v>88</v>
      </c>
      <c r="AV92" t="s"/>
      <c r="AW92" t="s"/>
      <c r="AX92" t="s"/>
      <c r="AY92" t="n">
        <v>1367410</v>
      </c>
      <c r="AZ92" t="s">
        <v>809</v>
      </c>
      <c r="BA92" t="s">
        <v>810</v>
      </c>
      <c r="BB92" t="s">
        <v>811</v>
      </c>
      <c r="BC92" t="n">
        <v>4.887335</v>
      </c>
      <c r="BD92" t="n">
        <v>52.354622</v>
      </c>
      <c r="BE92" t="s">
        <v>812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813</v>
      </c>
      <c r="F93" t="n">
        <v>71924</v>
      </c>
      <c r="G93" t="s">
        <v>74</v>
      </c>
      <c r="H93" t="s">
        <v>75</v>
      </c>
      <c r="I93" t="s"/>
      <c r="J93" t="s">
        <v>76</v>
      </c>
      <c r="K93" t="n">
        <v>155.88</v>
      </c>
      <c r="L93" t="s"/>
      <c r="M93" t="s"/>
      <c r="N93" t="s">
        <v>814</v>
      </c>
      <c r="O93" t="s">
        <v>78</v>
      </c>
      <c r="P93" t="s">
        <v>815</v>
      </c>
      <c r="Q93" t="s"/>
      <c r="R93" t="s">
        <v>106</v>
      </c>
      <c r="S93" t="s">
        <v>816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HYPERLINK("https://hotelmonitor-cachepage.eclerx.com/savepage/tk_1543901548767094_sr_2153.html","info")</f>
        <v/>
      </c>
      <c r="AA93" t="n">
        <v>9396</v>
      </c>
      <c r="AB93" t="s">
        <v>817</v>
      </c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37</v>
      </c>
      <c r="AQ93" t="s">
        <v>89</v>
      </c>
      <c r="AR93" t="s"/>
      <c r="AS93" t="s"/>
      <c r="AT93" t="s">
        <v>90</v>
      </c>
      <c r="AU93" t="s">
        <v>88</v>
      </c>
      <c r="AV93" t="s"/>
      <c r="AW93" t="s"/>
      <c r="AX93" t="s"/>
      <c r="AY93" t="n">
        <v>6197379</v>
      </c>
      <c r="AZ93" t="s">
        <v>818</v>
      </c>
      <c r="BA93" t="s">
        <v>819</v>
      </c>
      <c r="BB93" t="s">
        <v>820</v>
      </c>
      <c r="BC93" t="n">
        <v>4.889</v>
      </c>
      <c r="BD93" t="n">
        <v>52.37</v>
      </c>
      <c r="BE93" t="s">
        <v>821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822</v>
      </c>
      <c r="F94" t="n">
        <v>588320</v>
      </c>
      <c r="G94" t="s">
        <v>74</v>
      </c>
      <c r="H94" t="s">
        <v>75</v>
      </c>
      <c r="I94" t="s"/>
      <c r="J94" t="s">
        <v>76</v>
      </c>
      <c r="K94" t="n">
        <v>132.25</v>
      </c>
      <c r="L94" t="s"/>
      <c r="M94" t="s"/>
      <c r="N94" t="s">
        <v>823</v>
      </c>
      <c r="O94" t="s">
        <v>78</v>
      </c>
      <c r="P94" t="s">
        <v>824</v>
      </c>
      <c r="Q94" t="s"/>
      <c r="R94" t="s">
        <v>80</v>
      </c>
      <c r="S94" t="s">
        <v>825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HYPERLINK("https://hotelmonitor-cachepage.eclerx.com/savepage/tk_15439015511497781_sr_2153.html","info")</f>
        <v/>
      </c>
      <c r="AA94" t="n">
        <v>95135</v>
      </c>
      <c r="AB94" t="s">
        <v>826</v>
      </c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43</v>
      </c>
      <c r="AQ94" t="s">
        <v>89</v>
      </c>
      <c r="AR94" t="s"/>
      <c r="AS94" t="s"/>
      <c r="AT94" t="s">
        <v>90</v>
      </c>
      <c r="AU94" t="s">
        <v>88</v>
      </c>
      <c r="AV94" t="s"/>
      <c r="AW94" t="s"/>
      <c r="AX94" t="s"/>
      <c r="AY94" t="n">
        <v>3327216</v>
      </c>
      <c r="AZ94" t="s">
        <v>827</v>
      </c>
      <c r="BA94" t="s">
        <v>828</v>
      </c>
      <c r="BB94" t="s">
        <v>829</v>
      </c>
      <c r="BC94" t="n">
        <v>4.892198</v>
      </c>
      <c r="BD94" t="n">
        <v>52.378856</v>
      </c>
      <c r="BE94" t="s">
        <v>355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830</v>
      </c>
      <c r="F95" t="n">
        <v>2222338</v>
      </c>
      <c r="G95" t="s">
        <v>74</v>
      </c>
      <c r="H95" t="s">
        <v>75</v>
      </c>
      <c r="I95" t="s"/>
      <c r="J95" t="s">
        <v>76</v>
      </c>
      <c r="K95" t="n">
        <v>54.75</v>
      </c>
      <c r="L95" t="s"/>
      <c r="M95" t="s"/>
      <c r="N95" t="s">
        <v>831</v>
      </c>
      <c r="O95" t="s">
        <v>78</v>
      </c>
      <c r="P95" t="s">
        <v>832</v>
      </c>
      <c r="Q95" t="s"/>
      <c r="R95" t="s">
        <v>106</v>
      </c>
      <c r="S95" t="s">
        <v>193</v>
      </c>
      <c r="T95" t="s">
        <v>82</v>
      </c>
      <c r="U95" t="s"/>
      <c r="V95" t="s">
        <v>83</v>
      </c>
      <c r="W95" t="s">
        <v>108</v>
      </c>
      <c r="X95" t="s"/>
      <c r="Y95" t="s">
        <v>85</v>
      </c>
      <c r="Z95">
        <f>HYPERLINK("https://hotelmonitor-cachepage.eclerx.com/savepage/tk_1543901535424205_sr_2153.html","info")</f>
        <v/>
      </c>
      <c r="AA95" t="n">
        <v>426341</v>
      </c>
      <c r="AB95" t="s">
        <v>833</v>
      </c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4</v>
      </c>
      <c r="AQ95" t="s">
        <v>89</v>
      </c>
      <c r="AR95" t="s"/>
      <c r="AS95" t="s"/>
      <c r="AT95" t="s">
        <v>90</v>
      </c>
      <c r="AU95" t="s">
        <v>88</v>
      </c>
      <c r="AV95" t="s"/>
      <c r="AW95" t="s"/>
      <c r="AX95" t="s"/>
      <c r="AY95" t="n">
        <v>5954055</v>
      </c>
      <c r="AZ95" t="s">
        <v>834</v>
      </c>
      <c r="BA95" t="s">
        <v>835</v>
      </c>
      <c r="BB95" t="s">
        <v>836</v>
      </c>
      <c r="BC95" t="n">
        <v>4.834296</v>
      </c>
      <c r="BD95" t="n">
        <v>52.387911</v>
      </c>
      <c r="BE95" t="s">
        <v>837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838</v>
      </c>
      <c r="F96" t="n">
        <v>729179</v>
      </c>
      <c r="G96" t="s">
        <v>74</v>
      </c>
      <c r="H96" t="s">
        <v>75</v>
      </c>
      <c r="I96" t="s"/>
      <c r="J96" t="s">
        <v>76</v>
      </c>
      <c r="K96" t="n">
        <v>89</v>
      </c>
      <c r="L96" t="s"/>
      <c r="M96" t="s"/>
      <c r="N96" t="s">
        <v>648</v>
      </c>
      <c r="O96" t="s">
        <v>78</v>
      </c>
      <c r="P96" t="s">
        <v>838</v>
      </c>
      <c r="Q96" t="s"/>
      <c r="R96" t="s">
        <v>106</v>
      </c>
      <c r="S96" t="s">
        <v>839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HYPERLINK("https://hotelmonitor-cachepage.eclerx.com/savepage/tk_1543901579064386_sr_2153.html","info")</f>
        <v/>
      </c>
      <c r="AA96" t="n">
        <v>145159</v>
      </c>
      <c r="AB96" t="s">
        <v>840</v>
      </c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248</v>
      </c>
      <c r="AO96" t="s">
        <v>841</v>
      </c>
      <c r="AP96" t="n">
        <v>96</v>
      </c>
      <c r="AQ96" t="s">
        <v>89</v>
      </c>
      <c r="AR96" t="s"/>
      <c r="AS96" t="s"/>
      <c r="AT96" t="s">
        <v>90</v>
      </c>
      <c r="AU96" t="s">
        <v>88</v>
      </c>
      <c r="AV96" t="s"/>
      <c r="AW96" t="s"/>
      <c r="AX96" t="s"/>
      <c r="AY96" t="n">
        <v>6197389</v>
      </c>
      <c r="AZ96" t="s">
        <v>842</v>
      </c>
      <c r="BA96" t="s">
        <v>843</v>
      </c>
      <c r="BB96" t="s">
        <v>844</v>
      </c>
      <c r="BC96" t="n">
        <v>4.926378</v>
      </c>
      <c r="BD96" t="n">
        <v>52.359062</v>
      </c>
      <c r="BE96" t="s">
        <v>845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846</v>
      </c>
      <c r="F97" t="n">
        <v>1075181</v>
      </c>
      <c r="G97" t="s">
        <v>74</v>
      </c>
      <c r="H97" t="s">
        <v>75</v>
      </c>
      <c r="I97" t="s"/>
      <c r="J97" t="s">
        <v>76</v>
      </c>
      <c r="K97" t="n">
        <v>105.25</v>
      </c>
      <c r="L97" t="s"/>
      <c r="M97" t="s"/>
      <c r="N97" t="s">
        <v>577</v>
      </c>
      <c r="O97" t="s">
        <v>78</v>
      </c>
      <c r="P97" t="s">
        <v>847</v>
      </c>
      <c r="Q97" t="s"/>
      <c r="R97" t="s">
        <v>106</v>
      </c>
      <c r="S97" t="s">
        <v>848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HYPERLINK("https://hotelmonitor-cachepage.eclerx.com/savepage/tk_15439015422141953_sr_2153.html","info")</f>
        <v/>
      </c>
      <c r="AA97" t="n">
        <v>182348</v>
      </c>
      <c r="AB97" t="s">
        <v>849</v>
      </c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21</v>
      </c>
      <c r="AQ97" t="s">
        <v>89</v>
      </c>
      <c r="AR97" t="s"/>
      <c r="AS97" t="s"/>
      <c r="AT97" t="s">
        <v>90</v>
      </c>
      <c r="AU97" t="s">
        <v>88</v>
      </c>
      <c r="AV97" t="s"/>
      <c r="AW97" t="s"/>
      <c r="AX97" t="s"/>
      <c r="AY97" t="n">
        <v>1256146</v>
      </c>
      <c r="AZ97" t="s">
        <v>850</v>
      </c>
      <c r="BA97" t="s">
        <v>851</v>
      </c>
      <c r="BB97" t="s">
        <v>852</v>
      </c>
      <c r="BC97" t="n">
        <v>4.844</v>
      </c>
      <c r="BD97" t="n">
        <v>52.368132</v>
      </c>
      <c r="BE97" t="s">
        <v>853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854</v>
      </c>
      <c r="F98" t="n">
        <v>72033</v>
      </c>
      <c r="G98" t="s">
        <v>74</v>
      </c>
      <c r="H98" t="s">
        <v>75</v>
      </c>
      <c r="I98" t="s"/>
      <c r="J98" t="s">
        <v>76</v>
      </c>
      <c r="K98" t="n">
        <v>137.63</v>
      </c>
      <c r="L98" t="s"/>
      <c r="M98" t="s"/>
      <c r="N98" t="s">
        <v>388</v>
      </c>
      <c r="O98" t="s">
        <v>78</v>
      </c>
      <c r="P98" t="s">
        <v>855</v>
      </c>
      <c r="Q98" t="s"/>
      <c r="R98" t="s">
        <v>106</v>
      </c>
      <c r="S98" t="s">
        <v>856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HYPERLINK("https://hotelmonitor-cachepage.eclerx.com/savepage/tk_1543901551965742_sr_2153.html","info")</f>
        <v/>
      </c>
      <c r="AA98" t="n">
        <v>5895</v>
      </c>
      <c r="AB98" t="s">
        <v>857</v>
      </c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45</v>
      </c>
      <c r="AQ98" t="s">
        <v>89</v>
      </c>
      <c r="AR98" t="s"/>
      <c r="AS98" t="s"/>
      <c r="AT98" t="s">
        <v>90</v>
      </c>
      <c r="AU98" t="s">
        <v>88</v>
      </c>
      <c r="AV98" t="s"/>
      <c r="AW98" t="s"/>
      <c r="AX98" t="s"/>
      <c r="AY98" t="n">
        <v>5954061</v>
      </c>
      <c r="AZ98" t="s">
        <v>858</v>
      </c>
      <c r="BA98" t="s">
        <v>859</v>
      </c>
      <c r="BB98" t="s">
        <v>860</v>
      </c>
      <c r="BC98" t="n">
        <v>4.879</v>
      </c>
      <c r="BD98" t="n">
        <v>52.363</v>
      </c>
      <c r="BE98" t="s">
        <v>861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862</v>
      </c>
      <c r="F99" t="n">
        <v>2161712</v>
      </c>
      <c r="G99" t="s">
        <v>74</v>
      </c>
      <c r="H99" t="s">
        <v>75</v>
      </c>
      <c r="I99" t="s"/>
      <c r="J99" t="s">
        <v>76</v>
      </c>
      <c r="K99" t="n">
        <v>187.5</v>
      </c>
      <c r="L99" t="s"/>
      <c r="M99" t="s"/>
      <c r="N99" t="s">
        <v>863</v>
      </c>
      <c r="O99" t="s">
        <v>348</v>
      </c>
      <c r="P99" t="s">
        <v>862</v>
      </c>
      <c r="Q99" t="s"/>
      <c r="R99" t="s">
        <v>232</v>
      </c>
      <c r="S99" t="s">
        <v>864</v>
      </c>
      <c r="T99" t="s">
        <v>82</v>
      </c>
      <c r="U99" t="s"/>
      <c r="V99" t="s">
        <v>83</v>
      </c>
      <c r="W99" t="s">
        <v>108</v>
      </c>
      <c r="X99" t="s"/>
      <c r="Y99" t="s">
        <v>85</v>
      </c>
      <c r="Z99">
        <f>HYPERLINK("https://hotelmonitor-cachepage.eclerx.com/savepage/tk_15439015358306198_sr_2153.html","info")</f>
        <v/>
      </c>
      <c r="AA99" t="n">
        <v>410032</v>
      </c>
      <c r="AB99" t="s">
        <v>865</v>
      </c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5</v>
      </c>
      <c r="AQ99" t="s">
        <v>89</v>
      </c>
      <c r="AR99" t="s"/>
      <c r="AS99" t="s"/>
      <c r="AT99" t="s">
        <v>90</v>
      </c>
      <c r="AU99" t="s">
        <v>88</v>
      </c>
      <c r="AV99" t="s"/>
      <c r="AW99" t="s"/>
      <c r="AX99" t="s"/>
      <c r="AY99" t="n">
        <v>4078633</v>
      </c>
      <c r="AZ99" t="s">
        <v>866</v>
      </c>
      <c r="BA99" t="s">
        <v>867</v>
      </c>
      <c r="BB99" t="s">
        <v>868</v>
      </c>
      <c r="BC99" t="n">
        <v>4.8898</v>
      </c>
      <c r="BD99" t="n">
        <v>52.3728</v>
      </c>
      <c r="BE99" t="s">
        <v>869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870</v>
      </c>
      <c r="F100" t="n">
        <v>71981</v>
      </c>
      <c r="G100" t="s">
        <v>74</v>
      </c>
      <c r="H100" t="s">
        <v>75</v>
      </c>
      <c r="I100" t="s"/>
      <c r="J100" t="s">
        <v>76</v>
      </c>
      <c r="K100" t="n">
        <v>202.38</v>
      </c>
      <c r="L100" t="s"/>
      <c r="M100" t="s"/>
      <c r="N100" t="s">
        <v>871</v>
      </c>
      <c r="O100" t="s">
        <v>78</v>
      </c>
      <c r="P100" t="s">
        <v>872</v>
      </c>
      <c r="Q100" t="s"/>
      <c r="R100" t="s">
        <v>232</v>
      </c>
      <c r="S100" t="s">
        <v>873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HYPERLINK("https://hotelmonitor-cachepage.eclerx.com/savepage/tk_15439015374308991_sr_2153.html","info")</f>
        <v/>
      </c>
      <c r="AA100" t="n">
        <v>9395</v>
      </c>
      <c r="AB100" t="s">
        <v>874</v>
      </c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9</v>
      </c>
      <c r="AQ100" t="s">
        <v>89</v>
      </c>
      <c r="AR100" t="s"/>
      <c r="AS100" t="s"/>
      <c r="AT100" t="s">
        <v>90</v>
      </c>
      <c r="AU100" t="s">
        <v>88</v>
      </c>
      <c r="AV100" t="s"/>
      <c r="AW100" t="s"/>
      <c r="AX100" t="s"/>
      <c r="AY100" t="n">
        <v>3038151</v>
      </c>
      <c r="AZ100" t="s">
        <v>875</v>
      </c>
      <c r="BA100" t="s">
        <v>876</v>
      </c>
      <c r="BB100" t="s">
        <v>877</v>
      </c>
      <c r="BC100" t="n">
        <v>4.896</v>
      </c>
      <c r="BD100" t="n">
        <v>52.368</v>
      </c>
      <c r="BE100" t="s">
        <v>878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879</v>
      </c>
      <c r="F101" t="n">
        <v>278787</v>
      </c>
      <c r="G101" t="s">
        <v>74</v>
      </c>
      <c r="H101" t="s">
        <v>75</v>
      </c>
      <c r="I101" t="s"/>
      <c r="J101" t="s">
        <v>76</v>
      </c>
      <c r="K101" t="n">
        <v>85</v>
      </c>
      <c r="L101" t="s"/>
      <c r="M101" t="s"/>
      <c r="N101" t="s">
        <v>880</v>
      </c>
      <c r="O101" t="s">
        <v>78</v>
      </c>
      <c r="P101" t="s">
        <v>879</v>
      </c>
      <c r="Q101" t="s"/>
      <c r="R101" t="s">
        <v>106</v>
      </c>
      <c r="S101" t="s">
        <v>881</v>
      </c>
      <c r="T101" t="s">
        <v>82</v>
      </c>
      <c r="U101" t="s"/>
      <c r="V101" t="s">
        <v>83</v>
      </c>
      <c r="W101" t="s">
        <v>108</v>
      </c>
      <c r="X101" t="s"/>
      <c r="Y101" t="s">
        <v>85</v>
      </c>
      <c r="Z101">
        <f>HYPERLINK("https://hotelmonitor-cachepage.eclerx.com/savepage/tk_15439015761898298_sr_2153.html","info")</f>
        <v/>
      </c>
      <c r="AA101" t="n">
        <v>44272</v>
      </c>
      <c r="AB101" t="s">
        <v>882</v>
      </c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89</v>
      </c>
      <c r="AQ101" t="s">
        <v>89</v>
      </c>
      <c r="AR101" t="s"/>
      <c r="AS101" t="s"/>
      <c r="AT101" t="s">
        <v>90</v>
      </c>
      <c r="AU101" t="s">
        <v>88</v>
      </c>
      <c r="AV101" t="s"/>
      <c r="AW101" t="s"/>
      <c r="AX101" t="s"/>
      <c r="AY101" t="n">
        <v>3933869</v>
      </c>
      <c r="AZ101" t="s">
        <v>883</v>
      </c>
      <c r="BA101" t="s">
        <v>884</v>
      </c>
      <c r="BB101" t="s">
        <v>885</v>
      </c>
      <c r="BC101" t="n">
        <v>4.887939</v>
      </c>
      <c r="BD101" t="n">
        <v>52.33464</v>
      </c>
      <c r="BE101" t="s">
        <v>886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887</v>
      </c>
      <c r="F102" t="n">
        <v>5370823</v>
      </c>
      <c r="G102" t="s">
        <v>74</v>
      </c>
      <c r="H102" t="s">
        <v>75</v>
      </c>
      <c r="I102" t="s"/>
      <c r="J102" t="s">
        <v>76</v>
      </c>
      <c r="K102" t="n">
        <v>45.88</v>
      </c>
      <c r="L102" t="s"/>
      <c r="M102" t="s"/>
      <c r="N102" t="s">
        <v>96</v>
      </c>
      <c r="O102" t="s">
        <v>78</v>
      </c>
      <c r="P102" t="s">
        <v>887</v>
      </c>
      <c r="Q102" t="s"/>
      <c r="R102" t="s">
        <v>161</v>
      </c>
      <c r="S102" t="s">
        <v>888</v>
      </c>
      <c r="T102" t="s">
        <v>82</v>
      </c>
      <c r="U102" t="s"/>
      <c r="V102" t="s">
        <v>83</v>
      </c>
      <c r="W102" t="s">
        <v>108</v>
      </c>
      <c r="X102" t="s"/>
      <c r="Y102" t="s">
        <v>85</v>
      </c>
      <c r="Z102">
        <f>HYPERLINK("https://hotelmonitor-cachepage.eclerx.com/savepage/tk_15439015633248255_sr_2153.html","info")</f>
        <v/>
      </c>
      <c r="AA102" t="n">
        <v>214327</v>
      </c>
      <c r="AB102" t="s">
        <v>889</v>
      </c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72</v>
      </c>
      <c r="AQ102" t="s">
        <v>89</v>
      </c>
      <c r="AR102" t="s"/>
      <c r="AS102" t="s"/>
      <c r="AT102" t="s">
        <v>90</v>
      </c>
      <c r="AU102" t="s">
        <v>88</v>
      </c>
      <c r="AV102" t="s"/>
      <c r="AW102" t="s"/>
      <c r="AX102" t="s"/>
      <c r="AY102" t="n">
        <v>1613944</v>
      </c>
      <c r="AZ102" t="s">
        <v>890</v>
      </c>
      <c r="BA102" t="s">
        <v>891</v>
      </c>
      <c r="BB102" t="s">
        <v>892</v>
      </c>
      <c r="BC102" t="n">
        <v>4.896035</v>
      </c>
      <c r="BD102" t="n">
        <v>52.352778</v>
      </c>
      <c r="BE102" t="s">
        <v>893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894</v>
      </c>
      <c r="F103" t="n">
        <v>76531</v>
      </c>
      <c r="G103" t="s">
        <v>74</v>
      </c>
      <c r="H103" t="s">
        <v>75</v>
      </c>
      <c r="I103" t="s"/>
      <c r="J103" t="s">
        <v>76</v>
      </c>
      <c r="K103" t="n">
        <v>154.25</v>
      </c>
      <c r="L103" t="s"/>
      <c r="M103" t="s"/>
      <c r="N103" t="s">
        <v>340</v>
      </c>
      <c r="O103" t="s">
        <v>78</v>
      </c>
      <c r="P103" t="s">
        <v>895</v>
      </c>
      <c r="Q103" t="s"/>
      <c r="R103" t="s">
        <v>106</v>
      </c>
      <c r="S103" t="s">
        <v>896</v>
      </c>
      <c r="T103" t="s">
        <v>82</v>
      </c>
      <c r="U103" t="s"/>
      <c r="V103" t="s">
        <v>83</v>
      </c>
      <c r="W103" t="s">
        <v>108</v>
      </c>
      <c r="X103" t="s"/>
      <c r="Y103" t="s">
        <v>85</v>
      </c>
      <c r="Z103">
        <f>HYPERLINK("https://hotelmonitor-cachepage.eclerx.com/savepage/tk_15439015745899196_sr_2153.html","info")</f>
        <v/>
      </c>
      <c r="AA103" t="n">
        <v>5894</v>
      </c>
      <c r="AB103" t="s">
        <v>897</v>
      </c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85</v>
      </c>
      <c r="AQ103" t="s">
        <v>89</v>
      </c>
      <c r="AR103" t="s"/>
      <c r="AS103" t="s"/>
      <c r="AT103" t="s">
        <v>90</v>
      </c>
      <c r="AU103" t="s">
        <v>88</v>
      </c>
      <c r="AV103" t="s"/>
      <c r="AW103" t="s"/>
      <c r="AX103" t="s"/>
      <c r="AY103" t="n">
        <v>1631865</v>
      </c>
      <c r="AZ103" t="s">
        <v>326</v>
      </c>
      <c r="BA103" t="s">
        <v>898</v>
      </c>
      <c r="BB103" t="s">
        <v>899</v>
      </c>
      <c r="BC103" t="n">
        <v>4.897</v>
      </c>
      <c r="BD103" t="n">
        <v>52.37</v>
      </c>
      <c r="BE103" t="s">
        <v>900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901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90.5</v>
      </c>
      <c r="L104" t="s"/>
      <c r="M104" t="s"/>
      <c r="N104" t="s">
        <v>96</v>
      </c>
      <c r="O104" t="s">
        <v>78</v>
      </c>
      <c r="P104" t="s">
        <v>901</v>
      </c>
      <c r="Q104" t="s"/>
      <c r="R104" t="s">
        <v>80</v>
      </c>
      <c r="S104" t="s">
        <v>902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HYPERLINK("https://hotelmonitor-cachepage.eclerx.com/savepage/tk_15439015458514118_sr_2153.html","info")</f>
        <v/>
      </c>
      <c r="AA104" t="n">
        <v>-6796628</v>
      </c>
      <c r="AB104" t="s">
        <v>903</v>
      </c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248</v>
      </c>
      <c r="AO104" t="s">
        <v>649</v>
      </c>
      <c r="AP104" t="n">
        <v>30</v>
      </c>
      <c r="AQ104" t="s">
        <v>89</v>
      </c>
      <c r="AR104" t="s"/>
      <c r="AS104" t="s"/>
      <c r="AT104" t="s">
        <v>90</v>
      </c>
      <c r="AU104" t="s">
        <v>88</v>
      </c>
      <c r="AV104" t="s"/>
      <c r="AW104" t="s"/>
      <c r="AX104" t="s"/>
      <c r="AY104" t="n">
        <v>6796628</v>
      </c>
      <c r="AZ104" t="s">
        <v>904</v>
      </c>
      <c r="BA104" t="s">
        <v>905</v>
      </c>
      <c r="BB104" t="s">
        <v>906</v>
      </c>
      <c r="BC104" t="n">
        <v>4.869</v>
      </c>
      <c r="BD104" t="n">
        <v>52.393</v>
      </c>
      <c r="BE104" t="s">
        <v>907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908</v>
      </c>
      <c r="F105" t="n">
        <v>272802</v>
      </c>
      <c r="G105" t="s">
        <v>74</v>
      </c>
      <c r="H105" t="s">
        <v>75</v>
      </c>
      <c r="I105" t="s"/>
      <c r="J105" t="s">
        <v>76</v>
      </c>
      <c r="K105" t="n">
        <v>95.75</v>
      </c>
      <c r="L105" t="s"/>
      <c r="M105" t="s"/>
      <c r="N105" t="s">
        <v>720</v>
      </c>
      <c r="O105" t="s">
        <v>78</v>
      </c>
      <c r="P105" t="s">
        <v>909</v>
      </c>
      <c r="Q105" t="s"/>
      <c r="R105" t="s">
        <v>80</v>
      </c>
      <c r="S105" t="s">
        <v>303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HYPERLINK("https://hotelmonitor-cachepage.eclerx.com/savepage/tk_15439015815502691_sr_2153.html","info")</f>
        <v/>
      </c>
      <c r="AA105" t="n">
        <v>18904</v>
      </c>
      <c r="AB105" t="s">
        <v>910</v>
      </c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102</v>
      </c>
      <c r="AQ105" t="s">
        <v>89</v>
      </c>
      <c r="AR105" t="s"/>
      <c r="AS105" t="s"/>
      <c r="AT105" t="s">
        <v>90</v>
      </c>
      <c r="AU105" t="s">
        <v>88</v>
      </c>
      <c r="AV105" t="s"/>
      <c r="AW105" t="s"/>
      <c r="AX105" t="s"/>
      <c r="AY105" t="n">
        <v>5953987</v>
      </c>
      <c r="AZ105" t="s">
        <v>335</v>
      </c>
      <c r="BA105" t="s">
        <v>911</v>
      </c>
      <c r="BB105" t="s">
        <v>912</v>
      </c>
      <c r="BC105" t="n">
        <v>4.884183</v>
      </c>
      <c r="BD105" t="n">
        <v>52.36118</v>
      </c>
      <c r="BE105" t="s">
        <v>913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914</v>
      </c>
      <c r="F106" t="n">
        <v>270537</v>
      </c>
      <c r="G106" t="s">
        <v>74</v>
      </c>
      <c r="H106" t="s">
        <v>75</v>
      </c>
      <c r="I106" t="s"/>
      <c r="J106" t="s">
        <v>76</v>
      </c>
      <c r="K106" t="n">
        <v>119.75</v>
      </c>
      <c r="L106" t="s"/>
      <c r="M106" t="s"/>
      <c r="N106" t="s">
        <v>915</v>
      </c>
      <c r="O106" t="s">
        <v>348</v>
      </c>
      <c r="P106" t="s">
        <v>916</v>
      </c>
      <c r="Q106" t="s"/>
      <c r="R106" t="s">
        <v>106</v>
      </c>
      <c r="S106" t="s">
        <v>215</v>
      </c>
      <c r="T106" t="s">
        <v>82</v>
      </c>
      <c r="U106" t="s"/>
      <c r="V106" t="s">
        <v>83</v>
      </c>
      <c r="W106" t="s">
        <v>108</v>
      </c>
      <c r="X106" t="s"/>
      <c r="Y106" t="s">
        <v>85</v>
      </c>
      <c r="Z106">
        <f>HYPERLINK("https://hotelmonitor-cachepage.eclerx.com/savepage/tk_15439015770096295_sr_2153.html","info")</f>
        <v/>
      </c>
      <c r="AA106" t="n">
        <v>89836</v>
      </c>
      <c r="AB106" t="s">
        <v>917</v>
      </c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91</v>
      </c>
      <c r="AQ106" t="s">
        <v>89</v>
      </c>
      <c r="AR106" t="s"/>
      <c r="AS106" t="s"/>
      <c r="AT106" t="s">
        <v>90</v>
      </c>
      <c r="AU106" t="s">
        <v>88</v>
      </c>
      <c r="AV106" t="s"/>
      <c r="AW106" t="s"/>
      <c r="AX106" t="s"/>
      <c r="AY106" t="n">
        <v>6560351</v>
      </c>
      <c r="AZ106" t="s">
        <v>730</v>
      </c>
      <c r="BA106" t="s">
        <v>918</v>
      </c>
      <c r="BB106" t="s">
        <v>919</v>
      </c>
      <c r="BC106" t="n">
        <v>4.893435</v>
      </c>
      <c r="BD106" t="n">
        <v>52.360944</v>
      </c>
      <c r="BE106" t="s">
        <v>920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921</v>
      </c>
      <c r="F107" t="n">
        <v>348854</v>
      </c>
      <c r="G107" t="s">
        <v>74</v>
      </c>
      <c r="H107" t="s">
        <v>75</v>
      </c>
      <c r="I107" t="s"/>
      <c r="J107" t="s">
        <v>76</v>
      </c>
      <c r="K107" t="n">
        <v>61.5</v>
      </c>
      <c r="L107" t="s"/>
      <c r="M107" t="s"/>
      <c r="N107" t="s">
        <v>187</v>
      </c>
      <c r="O107" t="s">
        <v>78</v>
      </c>
      <c r="P107" t="s">
        <v>922</v>
      </c>
      <c r="Q107" t="s"/>
      <c r="R107" t="s">
        <v>106</v>
      </c>
      <c r="S107" t="s">
        <v>923</v>
      </c>
      <c r="T107" t="s">
        <v>82</v>
      </c>
      <c r="U107" t="s"/>
      <c r="V107" t="s">
        <v>83</v>
      </c>
      <c r="W107" t="s">
        <v>108</v>
      </c>
      <c r="X107" t="s"/>
      <c r="Y107" t="s">
        <v>85</v>
      </c>
      <c r="Z107">
        <f>HYPERLINK("https://hotelmonitor-cachepage.eclerx.com/savepage/tk_15439015882446854_sr_2153.html","info")</f>
        <v/>
      </c>
      <c r="AA107" t="n">
        <v>17612</v>
      </c>
      <c r="AB107" t="s">
        <v>924</v>
      </c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120</v>
      </c>
      <c r="AQ107" t="s">
        <v>89</v>
      </c>
      <c r="AR107" t="s"/>
      <c r="AS107" t="s"/>
      <c r="AT107" t="s">
        <v>90</v>
      </c>
      <c r="AU107" t="s">
        <v>88</v>
      </c>
      <c r="AV107" t="s"/>
      <c r="AW107" t="s"/>
      <c r="AX107" t="s"/>
      <c r="AY107" t="n">
        <v>5953993</v>
      </c>
      <c r="AZ107" t="s">
        <v>925</v>
      </c>
      <c r="BA107" t="s">
        <v>926</v>
      </c>
      <c r="BB107" t="s">
        <v>927</v>
      </c>
      <c r="BC107" t="n">
        <v>4.7248</v>
      </c>
      <c r="BD107" t="n">
        <v>52.2901</v>
      </c>
      <c r="BE107" t="s">
        <v>427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150</v>
      </c>
    </row>
    <row r="108" spans="1:70">
      <c r="A108" t="s">
        <v>928</v>
      </c>
      <c r="B108" t="s">
        <v>71</v>
      </c>
      <c r="C108" t="s">
        <v>929</v>
      </c>
      <c r="D108" t="n">
        <v>2</v>
      </c>
      <c r="E108" t="s">
        <v>930</v>
      </c>
      <c r="F108" t="n">
        <v>427088</v>
      </c>
      <c r="G108" t="s">
        <v>74</v>
      </c>
      <c r="H108" t="s">
        <v>75</v>
      </c>
      <c r="I108" t="s"/>
      <c r="J108" t="s">
        <v>76</v>
      </c>
      <c r="K108" t="n">
        <v>70.25</v>
      </c>
      <c r="L108" t="s"/>
      <c r="M108" t="s"/>
      <c r="N108" t="s">
        <v>931</v>
      </c>
      <c r="O108" t="s">
        <v>932</v>
      </c>
      <c r="P108" t="s">
        <v>930</v>
      </c>
      <c r="Q108" t="s"/>
      <c r="R108" t="s">
        <v>106</v>
      </c>
      <c r="S108" t="s">
        <v>402</v>
      </c>
      <c r="T108" t="s">
        <v>82</v>
      </c>
      <c r="U108" t="s"/>
      <c r="V108" t="s">
        <v>83</v>
      </c>
      <c r="W108" t="s">
        <v>108</v>
      </c>
      <c r="X108" t="s"/>
      <c r="Y108" t="s">
        <v>85</v>
      </c>
      <c r="Z108">
        <f>HYPERLINK("https://hotelmonitor-cachepage.eclerx.com/savepage/tk_15439043946028414_sr_2154.html","info")</f>
        <v/>
      </c>
      <c r="AA108" t="n">
        <v>18323</v>
      </c>
      <c r="AB108" t="s">
        <v>933</v>
      </c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110</v>
      </c>
      <c r="AQ108" t="s">
        <v>89</v>
      </c>
      <c r="AR108" t="s"/>
      <c r="AS108" t="s"/>
      <c r="AT108" t="s">
        <v>90</v>
      </c>
      <c r="AU108" t="s">
        <v>88</v>
      </c>
      <c r="AV108" t="s"/>
      <c r="AW108" t="s"/>
      <c r="AX108" t="s"/>
      <c r="AY108" t="n">
        <v>5954000</v>
      </c>
      <c r="AZ108" t="s">
        <v>934</v>
      </c>
      <c r="BA108" t="s">
        <v>935</v>
      </c>
      <c r="BB108" t="s">
        <v>936</v>
      </c>
      <c r="BC108" t="n">
        <v>4.664619</v>
      </c>
      <c r="BD108" t="n">
        <v>52.321183</v>
      </c>
      <c r="BE108" t="s">
        <v>937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150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2018-12-04T10:43:42Z</dcterms:created>
  <dcterms:modified xmlns:dcterms="http://purl.org/dc/terms/" xmlns:xsi="http://www.w3.org/2001/XMLSchema-instance" xsi:type="dcterms:W3CDTF">2018-12-04T10:43:42Z</dcterms:modified>
</cp:coreProperties>
</file>