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<sst xmlns="http://schemas.openxmlformats.org/spreadsheetml/2006/main" uniqueCount="2450">
  <si>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</si>
  <si>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</si>
  <si>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</si>
  <si>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</si>
  <si>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</si>
  <si>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</si>
  <si>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</si>
  <si>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</si>
  <si>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</si>
  <si>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</si>
  <si>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</si>
  <si>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</si>
  <si>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</si>
  <si>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</si>
  <si>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</si>
  <si>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</si>
  <si>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</si>
  <si>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</si>
  <si>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</si>
  <si>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</si>
  <si>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</si>
  <si>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</si>
  <si>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</si>
  <si>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</si>
  <si>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</si>
  <si>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</si>
  <si>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</si>
  <si>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</si>
  <si>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</si>
  <si>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</si>
  <si>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</si>
  <si>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</si>
  <si>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</si>
  <si>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</si>
  <si>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</si>
  <si>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</si>
  <si>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</si>
  <si>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</si>
  <si>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</si>
  <si>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</si>
  <si>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</si>
  <si>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</si>
  <si>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</si>
  <si>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</si>
  <si>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</si>
  <si>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</si>
  <si>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</si>
  <si>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</si>
  <si>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</si>
  <si>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</si>
  <si>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</si>
  <si>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</si>
  <si>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</si>
  <si>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</si>
  <si>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</si>
  <si>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</si>
  <si>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</si>
  <si>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</si>
  <si>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</si>
  <si>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</si>
  <si>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</si>
  <si>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</si>
  <si>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</si>
  <si>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</si>
  <si>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</si>
  <si>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</si>
  <si>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</si>
  <si>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</si>
  <si>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</si>
  <si>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</si>
  <si>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07/12/2018 13:41</t>
  </si>
  <si>
    <t>Global Market H1</t>
  </si>
  <si>
    <t>02/01/2019</t>
  </si>
  <si>
    <t>Steigenberger Amsterdam Airport</t>
  </si>
  <si>
    <t>UK</t>
  </si>
  <si>
    <t>AMS</t>
  </si>
  <si>
    <t>NL</t>
  </si>
  <si>
    <t>0</t>
  </si>
  <si>
    <t>Superior Room with Queen or Twin Bed</t>
  </si>
  <si>
    <t>X09</t>
  </si>
  <si>
    <t>Steigenberger Airport Hotel Amsterdam</t>
  </si>
  <si>
    <t>4EST</t>
  </si>
  <si>
    <t>154.00</t>
  </si>
  <si>
    <t>EUR</t>
  </si>
  <si>
    <t>No</t>
  </si>
  <si>
    <t>Available</t>
  </si>
  <si>
    <t>RO</t>
  </si>
  <si>
    <t>Completed</t>
  </si>
  <si>
    <t>004:STEIGENBER:ST:HYSAMS04:GT3:GT3:SUD</t>
  </si>
  <si>
    <t>H</t>
  </si>
  <si>
    <t>N</t>
  </si>
  <si>
    <t>Free</t>
  </si>
  <si>
    <t>2 Adt</t>
  </si>
  <si>
    <t>Y</t>
  </si>
  <si>
    <t>Stationsplein ZW 951, Amsterdam Schiphol 1117, Netherlands, 31-20-5400777, http://www.steigenberger.com/en/</t>
  </si>
  <si>
    <t>https://hotelmonitor-cachepage.eclerx.com/savepage/tk_15441703300815792_sr_8422.html</t>
  </si>
  <si>
    <t>AMSB_DOR1</t>
  </si>
  <si>
    <t>142.50</t>
  </si>
  <si>
    <t>Amsterdam Schiphol, North Holland</t>
  </si>
  <si>
    <t>Superior Plus Room</t>
  </si>
  <si>
    <t>200.00</t>
  </si>
  <si>
    <t>004:STEIGENBER:ST:HYSAMS04:GT3:GT3:SPD</t>
  </si>
  <si>
    <t>184.50</t>
  </si>
  <si>
    <t>Deluxe Room Queen or Twin Beds</t>
  </si>
  <si>
    <t>236.00</t>
  </si>
  <si>
    <t>004:STEIGENBER:ST:HYSAMS04:GT3:GT3:DLD</t>
  </si>
  <si>
    <t>218.50</t>
  </si>
  <si>
    <t>254.50</t>
  </si>
  <si>
    <t>BB</t>
  </si>
  <si>
    <t>004:STEIGENBER:ST:HYSAMS04:GT5:GT5:SUD</t>
  </si>
  <si>
    <t>235.50</t>
  </si>
  <si>
    <t>300.50</t>
  </si>
  <si>
    <t>004:STEIGENBER:ST:HYSAMS04:GT5:GT5:SPD</t>
  </si>
  <si>
    <t>278.50</t>
  </si>
  <si>
    <t>337.00</t>
  </si>
  <si>
    <t>004:STEIGENBER:ST:HYSAMS04:GT5:GT5:DLD</t>
  </si>
  <si>
    <t>312.50</t>
  </si>
  <si>
    <t>Amsterdam Tropen</t>
  </si>
  <si>
    <t>Standard Twin</t>
  </si>
  <si>
    <t>Amsterdam Tropen Hotel</t>
  </si>
  <si>
    <t>3EST</t>
  </si>
  <si>
    <t>219.00</t>
  </si>
  <si>
    <t>001:TUL1:24864:S24303:93876:129218</t>
  </si>
  <si>
    <t>Linnaeusstraat 2C,Amsterdam 1092 CK,Netherlands,31-20-6925111</t>
  </si>
  <si>
    <t>https://hotelmonitor-cachepage.eclerx.com/savepage/tk_15441703662088258_sr_8422.html</t>
  </si>
  <si>
    <t>AMS_TUL1</t>
  </si>
  <si>
    <t>190.00</t>
  </si>
  <si>
    <t>Amsterdam, North Holland</t>
  </si>
  <si>
    <t>Standard Double</t>
  </si>
  <si>
    <t>001:TUL1:24864:S24303:93876:144871</t>
  </si>
  <si>
    <t>196.00</t>
  </si>
  <si>
    <t>001:TUL1:24864:S24303:204663:129218</t>
  </si>
  <si>
    <t>170.00</t>
  </si>
  <si>
    <t>001:TUL1:24864:S24303:204663:144871</t>
  </si>
  <si>
    <t>242.00</t>
  </si>
  <si>
    <t>001:TUL1:24864:S24303:37099:129218</t>
  </si>
  <si>
    <t>210.00</t>
  </si>
  <si>
    <t>001:TUL1:24864:S24303:37099:144871</t>
  </si>
  <si>
    <t>001:TUL1:24864:S24303:204661:129218</t>
  </si>
  <si>
    <t>001:TUL1:24864:S24303:204661:144871</t>
  </si>
  <si>
    <t>Hotel NH Zandvoort</t>
  </si>
  <si>
    <t>Standard Special Deal Room</t>
  </si>
  <si>
    <t>NH Zandvoort</t>
  </si>
  <si>
    <t>107.50</t>
  </si>
  <si>
    <t>001:GOL:5068:M135750:178543:330615</t>
  </si>
  <si>
    <t>Burgemeester van Alphenstraat 63,Zandvoort 2041 KG,Netherlands,31-23-5760760</t>
  </si>
  <si>
    <t>https://hotelmonitor-cachepage.eclerx.com/savepage/tk_1544170331240168_sr_8422.html</t>
  </si>
  <si>
    <t>ZAND_GOL</t>
  </si>
  <si>
    <t>93.00</t>
  </si>
  <si>
    <t>Zandvoort, North Holland</t>
  </si>
  <si>
    <t>Standard with View Special Deal Room</t>
  </si>
  <si>
    <t>001:GOL:5068:M135750:178543:330621</t>
  </si>
  <si>
    <t>123.00</t>
  </si>
  <si>
    <t>Standard Special Deal with Breakfast Room</t>
  </si>
  <si>
    <t>162.50</t>
  </si>
  <si>
    <t>001:GOL:5068:M135750:412453:526297</t>
  </si>
  <si>
    <t>141.00</t>
  </si>
  <si>
    <t>Standard with View Special Deal with Breakfast Room</t>
  </si>
  <si>
    <t>197.50</t>
  </si>
  <si>
    <t>001:GOL:5068:M135750:412453:526295</t>
  </si>
  <si>
    <t>171.00</t>
  </si>
  <si>
    <t>Hampton by Hilton Amsterdam Airport Schiphol</t>
  </si>
  <si>
    <t>2 Twin Beds Non Smoking</t>
  </si>
  <si>
    <t>Hampton By Hilton Amsterdam Airport Schiphol</t>
  </si>
  <si>
    <t>145.00</t>
  </si>
  <si>
    <t>004:HILTON:HX:AMSAA:GTA45A:GTA45A:NVR</t>
  </si>
  <si>
    <t>Jan Luykenstraat 76,Amsterdam 1071 CL,Netherlands,31-20-5150453</t>
  </si>
  <si>
    <t>https://hotelmonitor-cachepage.eclerx.com/savepage/tk_1544170325194088_sr_8422.html</t>
  </si>
  <si>
    <t>AMSB_HBH</t>
  </si>
  <si>
    <t>136.00</t>
  </si>
  <si>
    <t>Accessible Queen Bed Non Smoking</t>
  </si>
  <si>
    <t>004:HILTON:HX:AMSAA:GTA45A:GTA45A:NERQB</t>
  </si>
  <si>
    <t>Standard Queen Non Smoking</t>
  </si>
  <si>
    <t>004:HILTON:HX:AMSAA:GTA45A:GTA45A:NER</t>
  </si>
  <si>
    <t>156.00</t>
  </si>
  <si>
    <t>004:HILTON:HX:AMSAA:GTA25H:GTA25H:NVR</t>
  </si>
  <si>
    <t>142.00</t>
  </si>
  <si>
    <t>004:HILTON:HX:AMSAA:GTA25H:GTA25H:NERQB</t>
  </si>
  <si>
    <t>004:HILTON:HX:AMSAA:GTA25H:GTA25H:NER</t>
  </si>
  <si>
    <t>Queen Corner Room with Sofa bed</t>
  </si>
  <si>
    <t>226.00</t>
  </si>
  <si>
    <t>004:HILTON:HX:AMSAA:GTA45A:GTA45A:NEJ</t>
  </si>
  <si>
    <t>213.00</t>
  </si>
  <si>
    <t>243.00</t>
  </si>
  <si>
    <t>004:HILTON:HX:AMSAA:GTA25H:GTA25H:NEJ</t>
  </si>
  <si>
    <t>221.00</t>
  </si>
  <si>
    <t>Grand Hotel Amstelveen</t>
  </si>
  <si>
    <t>incl free parking Junior Suite</t>
  </si>
  <si>
    <t>228.00</t>
  </si>
  <si>
    <t>001:GRA1:4225:S4150:204187:254025</t>
  </si>
  <si>
    <t>253.00</t>
  </si>
  <si>
    <t>Bovenkerkerweg 81,Amsterdam 1187 XC,Netherlands,31-20-6455558</t>
  </si>
  <si>
    <t>https://hotelmonitor-cachepage.eclerx.com/savepage/tk_1544170354513849_sr_8422.html</t>
  </si>
  <si>
    <t>AMS_GRA1</t>
  </si>
  <si>
    <t>Standard incl free parking Twin</t>
  </si>
  <si>
    <t>176.50</t>
  </si>
  <si>
    <t>001:GRA1:4225:S4150:204187:18684</t>
  </si>
  <si>
    <t>155.00</t>
  </si>
  <si>
    <t>001:GRA1:4225:S4150:4686:254025</t>
  </si>
  <si>
    <t>222.00</t>
  </si>
  <si>
    <t>001:GRA1:4225:S4150:4686:18684</t>
  </si>
  <si>
    <t>172.00</t>
  </si>
  <si>
    <t>Xo Hotels Park West</t>
  </si>
  <si>
    <t>XO hotels Park West</t>
  </si>
  <si>
    <t>198.00</t>
  </si>
  <si>
    <t>001:9C:29302:M105334:129222:148086</t>
  </si>
  <si>
    <t>Molenwerf 1,Amsterdam 1014 AG,Netherlands,31-20-2629260</t>
  </si>
  <si>
    <t>https://hotelmonitor-cachepage.eclerx.com/savepage/tk_15441703629982548_sr_8422.html</t>
  </si>
  <si>
    <t>AMS_9C</t>
  </si>
  <si>
    <t>174.00</t>
  </si>
  <si>
    <t>Comfort Twin</t>
  </si>
  <si>
    <t>235.00</t>
  </si>
  <si>
    <t>001:9C:29302:M105334:129222:213248</t>
  </si>
  <si>
    <t>206.00</t>
  </si>
  <si>
    <t>179.00</t>
  </si>
  <si>
    <t>001:9C:29302:M105334:346331:148086</t>
  </si>
  <si>
    <t>157.00</t>
  </si>
  <si>
    <t>211.00</t>
  </si>
  <si>
    <t>001:9C:29302:M105334:346331:213248</t>
  </si>
  <si>
    <t>185.00</t>
  </si>
  <si>
    <t>NH Amsterdam Museum Quarter</t>
  </si>
  <si>
    <t>Nh Amsterdam Museum Quarter</t>
  </si>
  <si>
    <t>387.00</t>
  </si>
  <si>
    <t>001:NHM:12390:M128463:412243:525139</t>
  </si>
  <si>
    <t>Hobbemakade 50,Amsterdam 1071 XL,Netherlands,31-20-5738200</t>
  </si>
  <si>
    <t>https://hotelmonitor-cachepage.eclerx.com/savepage/tk_1544170371636674_sr_8422.html</t>
  </si>
  <si>
    <t>AMS_NHM</t>
  </si>
  <si>
    <t>339.50</t>
  </si>
  <si>
    <t>Standard with View Flex with Breakfast Room</t>
  </si>
  <si>
    <t>408.00</t>
  </si>
  <si>
    <t>001:NHM:12390:M128463:154060:277949</t>
  </si>
  <si>
    <t>358.50</t>
  </si>
  <si>
    <t>Standard with View Flexible Room</t>
  </si>
  <si>
    <t>354.00</t>
  </si>
  <si>
    <t>001:NHM:12390:M128463:154062:277946</t>
  </si>
  <si>
    <t>310.50</t>
  </si>
  <si>
    <t>332.50</t>
  </si>
  <si>
    <t>001:NHM:12390:M128463:154063:322653</t>
  </si>
  <si>
    <t>292.00</t>
  </si>
  <si>
    <t>Max Brown Hotel Museum Square</t>
  </si>
  <si>
    <t>Standard Room</t>
  </si>
  <si>
    <t>Max Brown Museum Square</t>
  </si>
  <si>
    <t>331.00</t>
  </si>
  <si>
    <t>001:91M:113263:M139500:196013:299414</t>
  </si>
  <si>
    <t>Jan Luykenstraat 44-46,Amsterdam 1071 CR,Netherlands,31-20-7107211</t>
  </si>
  <si>
    <t>https://hotelmonitor-cachepage.eclerx.com/savepage/tk_15441703645342383_sr_8422.html</t>
  </si>
  <si>
    <t>AMS_91M</t>
  </si>
  <si>
    <t>288.00</t>
  </si>
  <si>
    <t>Joy Hotel Amsterdam</t>
  </si>
  <si>
    <t>Standard incl free car parking Double</t>
  </si>
  <si>
    <t>Joy hotel</t>
  </si>
  <si>
    <t>001:922:228231:M187401:377111:480203</t>
  </si>
  <si>
    <t>Hullenbergweg 385,Amsterdam 1101 CS,Netherlands,003-120-7371503</t>
  </si>
  <si>
    <t>https://hotelmonitor-cachepage.eclerx.com/savepage/tk_1544170360779416_sr_8422.html</t>
  </si>
  <si>
    <t>AMS_922</t>
  </si>
  <si>
    <t>149.00</t>
  </si>
  <si>
    <t>Standard incl free car parking Twin</t>
  </si>
  <si>
    <t>163.00</t>
  </si>
  <si>
    <t>001:922:228231:M187401:377111:480205</t>
  </si>
  <si>
    <t>201.00</t>
  </si>
  <si>
    <t>001:922:228231:M187401:377109:480203</t>
  </si>
  <si>
    <t>175.00</t>
  </si>
  <si>
    <t>192.00</t>
  </si>
  <si>
    <t>001:922:228231:M187401:377109:480205</t>
  </si>
  <si>
    <t>167.00</t>
  </si>
  <si>
    <t>NH Amsterdam Zuid</t>
  </si>
  <si>
    <t>Standard Flexible with Breakfast Room</t>
  </si>
  <si>
    <t>234.00</t>
  </si>
  <si>
    <t>001:NHM1:27146:M120917:150477:313897</t>
  </si>
  <si>
    <t>Van Leijenberghlaan 221,Amsterdam 1082 GG,Netherlands,31-20-5414141</t>
  </si>
  <si>
    <t>https://hotelmonitor-cachepage.eclerx.com/savepage/tk_1544170353597833_sr_8422.html</t>
  </si>
  <si>
    <t>AMS_NHM1</t>
  </si>
  <si>
    <t>205.00</t>
  </si>
  <si>
    <t>Superior  Flexible with Breakfast Room</t>
  </si>
  <si>
    <t>294.00</t>
  </si>
  <si>
    <t>001:NHM1:27146:M120917:150477:313904</t>
  </si>
  <si>
    <t>258.00</t>
  </si>
  <si>
    <t>Superior Special Deal with Breakfast Room</t>
  </si>
  <si>
    <t>277.00</t>
  </si>
  <si>
    <t>001:NHM1:27146:M120917:412351:526109</t>
  </si>
  <si>
    <t>217.00</t>
  </si>
  <si>
    <t>001:NHM1:27146:M120917:412351:526107</t>
  </si>
  <si>
    <t>Superior  Flexible Room</t>
  </si>
  <si>
    <t>239.00</t>
  </si>
  <si>
    <t>001:NHM1:27146:M120917:144006:313903</t>
  </si>
  <si>
    <t>Standard Flexible Room</t>
  </si>
  <si>
    <t>180.00</t>
  </si>
  <si>
    <t>001:NHM1:27146:M120917:144006:313898</t>
  </si>
  <si>
    <t>158.00</t>
  </si>
  <si>
    <t>162.00</t>
  </si>
  <si>
    <t>001:NHM1:27146:M120917:150483:313899</t>
  </si>
  <si>
    <t>143.00</t>
  </si>
  <si>
    <t>Superior  Special Deal Room</t>
  </si>
  <si>
    <t>001:NHM1:27146:M120917:150483:313905</t>
  </si>
  <si>
    <t>195.00</t>
  </si>
  <si>
    <t>The Bank Hotel</t>
  </si>
  <si>
    <t>285.00</t>
  </si>
  <si>
    <t>001:91T:145802:M146069:219464:324254</t>
  </si>
  <si>
    <t>Haarlemmerstraat 120,Amsterdam 1013 EX,Netherlands,312-066-78086</t>
  </si>
  <si>
    <t>https://hotelmonitor-cachepage.eclerx.com/savepage/tk_15441703612300868_sr_8422.html</t>
  </si>
  <si>
    <t>AMS_91T</t>
  </si>
  <si>
    <t>248.00</t>
  </si>
  <si>
    <t>Penthouse Suite</t>
  </si>
  <si>
    <t>405.00</t>
  </si>
  <si>
    <t>001:91T:145802:M146069:219464:325073</t>
  </si>
  <si>
    <t>352.00</t>
  </si>
  <si>
    <t>267.00</t>
  </si>
  <si>
    <t>001:91T:145802:M146069:219465:324254</t>
  </si>
  <si>
    <t>232.00</t>
  </si>
  <si>
    <t>386.00</t>
  </si>
  <si>
    <t>001:91T:145802:M146069:219465:325073</t>
  </si>
  <si>
    <t>336.00</t>
  </si>
  <si>
    <t>Park Hotel Amsterdam</t>
  </si>
  <si>
    <t>Junior Suite Hot Deal Room</t>
  </si>
  <si>
    <t>Park</t>
  </si>
  <si>
    <t>454.00</t>
  </si>
  <si>
    <t>001:PAR:23754:M138700:192081:322882</t>
  </si>
  <si>
    <t>Kattengat 1,Amsterdam 1012 SZ,Netherlands,31-20-6212223</t>
  </si>
  <si>
    <t>https://hotelmonitor-cachepage.eclerx.com/savepage/tk_1544170372853226_sr_8422.html</t>
  </si>
  <si>
    <t>AMS_PAR</t>
  </si>
  <si>
    <t>398.00</t>
  </si>
  <si>
    <t>Superior Hot Deal Room</t>
  </si>
  <si>
    <t>272.00</t>
  </si>
  <si>
    <t>001:PAR:23754:M138700:192081:322883</t>
  </si>
  <si>
    <t>238.00</t>
  </si>
  <si>
    <t>Junior Suite Room</t>
  </si>
  <si>
    <t>481.50</t>
  </si>
  <si>
    <t>001:PAR:23754:M138700:192080:124157</t>
  </si>
  <si>
    <t>422.00</t>
  </si>
  <si>
    <t>Superior Room</t>
  </si>
  <si>
    <t>299.00</t>
  </si>
  <si>
    <t>001:PAR:23754:M138700:192080:295863</t>
  </si>
  <si>
    <t>262.00</t>
  </si>
  <si>
    <t>Executive Room</t>
  </si>
  <si>
    <t>372.00</t>
  </si>
  <si>
    <t>001:PAR:23754:M138700:192080:295866</t>
  </si>
  <si>
    <t>326.00</t>
  </si>
  <si>
    <t>549.00</t>
  </si>
  <si>
    <t>001:PAR:23754:M138700:334343:124157</t>
  </si>
  <si>
    <t>482.00</t>
  </si>
  <si>
    <t>367.00</t>
  </si>
  <si>
    <t>001:PAR:23754:M138700:334343:295863</t>
  </si>
  <si>
    <t>322.00</t>
  </si>
  <si>
    <t>439.50</t>
  </si>
  <si>
    <t>001:PAR:23754:M138700:334343:295866</t>
  </si>
  <si>
    <t>Executive Hot Deal Room</t>
  </si>
  <si>
    <t>412.00</t>
  </si>
  <si>
    <t>001:PAR:23754:M138700:334381:322881</t>
  </si>
  <si>
    <t>362.00</t>
  </si>
  <si>
    <t>522.00</t>
  </si>
  <si>
    <t>001:PAR:23754:M138700:334381:322882</t>
  </si>
  <si>
    <t>458.00</t>
  </si>
  <si>
    <t>339.00</t>
  </si>
  <si>
    <t>001:PAR:23754:M138700:334381:322883</t>
  </si>
  <si>
    <t>298.00</t>
  </si>
  <si>
    <t>Tulip Inn Amsterdam Riverside</t>
  </si>
  <si>
    <t>120.00</t>
  </si>
  <si>
    <t>001:ACR1:18178:S17929:24958:98531</t>
  </si>
  <si>
    <t>Provincialeweg 38 (south east),Amsterdam 1108 AB,Netherlands,31-20-3121416</t>
  </si>
  <si>
    <t>https://hotelmonitor-cachepage.eclerx.com/savepage/tk_15441703763935373_sr_8422.html</t>
  </si>
  <si>
    <t>AMS_ACR1</t>
  </si>
  <si>
    <t>104.00</t>
  </si>
  <si>
    <t>Eden Hotel Amsterdam</t>
  </si>
  <si>
    <t>188.00</t>
  </si>
  <si>
    <t>001:EDE:19042:S18709:410257:130281</t>
  </si>
  <si>
    <t>Amstel 144,Amsterdam 1017 AE,Netherlands,31-20-5307878</t>
  </si>
  <si>
    <t>https://hotelmonitor-cachepage.eclerx.com/savepage/tk_15441703649297235_sr_8422.html</t>
  </si>
  <si>
    <t>AMS_EDE</t>
  </si>
  <si>
    <t>001:EDE:19042:S18709:410257:103468</t>
  </si>
  <si>
    <t>Run of House Room</t>
  </si>
  <si>
    <t>199.00</t>
  </si>
  <si>
    <t>001:EDE:19042:S18709:410257:418989</t>
  </si>
  <si>
    <t>173.00</t>
  </si>
  <si>
    <t>Holiday Inn Amsterdam</t>
  </si>
  <si>
    <t>1 KING BED STANDARD WITH SOFA NONSMOKING</t>
  </si>
  <si>
    <t>220.00</t>
  </si>
  <si>
    <t>002:IHG:HI:AMSNT:GT2:GT2:OFN</t>
  </si>
  <si>
    <t>De Boelelaan 2,Amsterdam 1083 HJ,Netherlands,31-20-6462300</t>
  </si>
  <si>
    <t>https://hotelmonitor-cachepage.eclerx.com/savepage/tk_15441703625854409_sr_8422.html</t>
  </si>
  <si>
    <t>AMS_HOL2</t>
  </si>
  <si>
    <t>Deluxe 2 Queen Bed Corner Room Non Smoking</t>
  </si>
  <si>
    <t>002:IHG:HI:AMSNT:GT2:GT2:TFN</t>
  </si>
  <si>
    <t>2 DOUBLE BEDS STANDARD NOSMK</t>
  </si>
  <si>
    <t>223.50</t>
  </si>
  <si>
    <t>002:IHG:HI:AMSNT:GT8:GT8:2DN</t>
  </si>
  <si>
    <t>Standard Room Non Smoking</t>
  </si>
  <si>
    <t>002:IHG:HI:AMSNT:GT8:GT8:STN</t>
  </si>
  <si>
    <t>002:IHG:HI:AMSNT:GTA:GTA:2DN</t>
  </si>
  <si>
    <t>002:IHG:HI:AMSNT:GTA:GTA:STN</t>
  </si>
  <si>
    <t>KING EXECUTIVE NONSMOKE</t>
  </si>
  <si>
    <t>002:IHG:HI:AMSNT:GT2:GT2:KXC</t>
  </si>
  <si>
    <t>215.00</t>
  </si>
  <si>
    <t>240.00</t>
  </si>
  <si>
    <t>002:IHG:HI:AMSNT:G3H:G3H:2DN</t>
  </si>
  <si>
    <t>218.00</t>
  </si>
  <si>
    <t>002:IHG:HI:AMSNT:G3H:G3H:STN</t>
  </si>
  <si>
    <t>002:IHG:HI:AMSNT:GTA:GTA:OFN</t>
  </si>
  <si>
    <t>002:IHG:HI:AMSNT:GTA:GTA:TFN</t>
  </si>
  <si>
    <t>KNG EXEC CORNER NONSMOKE</t>
  </si>
  <si>
    <t>252.00</t>
  </si>
  <si>
    <t>002:IHG:HI:AMSNT:GT2:GT2:KXN</t>
  </si>
  <si>
    <t>229.00</t>
  </si>
  <si>
    <t>255.00</t>
  </si>
  <si>
    <t>002:IHG:HI:AMSNT:G3H:G3H:OFN</t>
  </si>
  <si>
    <t>002:IHG:HI:AMSNT:G3H:G3H:TFN</t>
  </si>
  <si>
    <t>261.00</t>
  </si>
  <si>
    <t>002:IHG:HI:AMSNT:GT3:GT3:2DN</t>
  </si>
  <si>
    <t>237.00</t>
  </si>
  <si>
    <t>002:IHG:HI:AMSNT:GTA:GTA:KXC</t>
  </si>
  <si>
    <t>002:IHG:HI:AMSNT:GT3:GT3:STN</t>
  </si>
  <si>
    <t>271.00</t>
  </si>
  <si>
    <t>002:IHG:HI:AMSNT:G3H:G3H:KXC</t>
  </si>
  <si>
    <t>246.00</t>
  </si>
  <si>
    <t>1 KING JUNIOR STE W BALCONY NONSMOKING</t>
  </si>
  <si>
    <t>275.00</t>
  </si>
  <si>
    <t>002:IHG:HI:AMSNT:GT2:GT2:XFN</t>
  </si>
  <si>
    <t>250.00</t>
  </si>
  <si>
    <t>278.00</t>
  </si>
  <si>
    <t>002:IHG:HI:AMSNT:GT3:GT3:OFN</t>
  </si>
  <si>
    <t>002:IHG:HI:AMSNT:GT3:GT3:TFN</t>
  </si>
  <si>
    <t>296.00</t>
  </si>
  <si>
    <t>002:IHG:HI:AMSNT:GT3:GT3:KXC</t>
  </si>
  <si>
    <t>269.00</t>
  </si>
  <si>
    <t>Trianon Hotel</t>
  </si>
  <si>
    <t>Trianon</t>
  </si>
  <si>
    <t>2EST</t>
  </si>
  <si>
    <t>287.00</t>
  </si>
  <si>
    <t>001:TRI:4230:M86019:113647:26894</t>
  </si>
  <si>
    <t>J W Brouwerstraat 3,Amsterdam 1071  LH,Netherlands,31-20-6732073</t>
  </si>
  <si>
    <t>https://hotelmonitor-cachepage.eclerx.com/savepage/tk_15441703500007548_sr_8422.html</t>
  </si>
  <si>
    <t>AMS_TRI</t>
  </si>
  <si>
    <t>247.50</t>
  </si>
  <si>
    <t>001:TRI:4230:M86019:113647:130428</t>
  </si>
  <si>
    <t>97.00</t>
  </si>
  <si>
    <t>001:TRI:4230:S6092:6858:26894</t>
  </si>
  <si>
    <t>84.00</t>
  </si>
  <si>
    <t>Budget Twin</t>
  </si>
  <si>
    <t>86.00</t>
  </si>
  <si>
    <t>001:TRI:4230:S6092:6858:172561</t>
  </si>
  <si>
    <t>74.00</t>
  </si>
  <si>
    <t>001:TRI:4230:S6092:6858:130428</t>
  </si>
  <si>
    <t>Leonardo Hotel Amsterdam City Center</t>
  </si>
  <si>
    <t>Comfort Non-Refundable Room</t>
  </si>
  <si>
    <t>001:BES:22821:M111794:135145:392239</t>
  </si>
  <si>
    <t>Tesselschadestraat 23, Amsterdam 1054 ET, Netherlands, 31-20-6126876, http://https://www.leonardo-hotels.com/leonardo-hotel-amsterdam-city-center</t>
  </si>
  <si>
    <t>https://hotelmonitor-cachepage.eclerx.com/savepage/tk_15441703484115963_sr_8422.html</t>
  </si>
  <si>
    <t>AMS_BES</t>
  </si>
  <si>
    <t>Comfort Room</t>
  </si>
  <si>
    <t>284.00</t>
  </si>
  <si>
    <t>001:BES:22821:M111794:291425:392277</t>
  </si>
  <si>
    <t>247.00</t>
  </si>
  <si>
    <t>256.00</t>
  </si>
  <si>
    <t>001:BES:22821:M111794:291405:392239</t>
  </si>
  <si>
    <t>Comfort Double or Twin Room</t>
  </si>
  <si>
    <t>251.00</t>
  </si>
  <si>
    <t>004:LD:LD:68947:GT3:GT3:C1D</t>
  </si>
  <si>
    <t>001:BES:22821:M111794:135129:392277</t>
  </si>
  <si>
    <t>208.00</t>
  </si>
  <si>
    <t>004:LD:LD:68947:GTA:GTA:C1D</t>
  </si>
  <si>
    <t>easyHotel Amsterdam Arena Boulevard</t>
  </si>
  <si>
    <t>Easyhotel Amsterdam Arena</t>
  </si>
  <si>
    <t>140.50</t>
  </si>
  <si>
    <t>001:91R:141937:M144908:216967:321579</t>
  </si>
  <si>
    <t>Arena Boulevard 129,Amsterdam 1101 DM,Netherlands,0031-20-3697137</t>
  </si>
  <si>
    <t>https://hotelmonitor-cachepage.eclerx.com/savepage/tk_15441703550167952_sr_8422.html</t>
  </si>
  <si>
    <t>AMS_91R</t>
  </si>
  <si>
    <t>120.50</t>
  </si>
  <si>
    <t>149.50</t>
  </si>
  <si>
    <t>001:91R:141937:M144908:216967:321585</t>
  </si>
  <si>
    <t>128.50</t>
  </si>
  <si>
    <t>Twin Room</t>
  </si>
  <si>
    <t>136.50</t>
  </si>
  <si>
    <t>001:91R:141937:M144908:216967:321600</t>
  </si>
  <si>
    <t>117.50</t>
  </si>
  <si>
    <t>Hampshire Hotel Theatre District Amsterdam</t>
  </si>
  <si>
    <t>Theatre District Hotel Amsterdam</t>
  </si>
  <si>
    <t>275.50</t>
  </si>
  <si>
    <t>001:WES:18355:S18074:25297:274628</t>
  </si>
  <si>
    <t>306.00</t>
  </si>
  <si>
    <t>Nassaukade 387-390,Amsterdam 1054 AE,Netherlands,31-20-6077900</t>
  </si>
  <si>
    <t>https://hotelmonitor-cachepage.eclerx.com/savepage/tk_15441703600373836_sr_8422.html</t>
  </si>
  <si>
    <t>AMS_WES</t>
  </si>
  <si>
    <t>248.50</t>
  </si>
  <si>
    <t>NH Amsterdam Schiller</t>
  </si>
  <si>
    <t>Superior Special Deal Room</t>
  </si>
  <si>
    <t>Nh Amsterdam Schiller</t>
  </si>
  <si>
    <t>419.50</t>
  </si>
  <si>
    <t>001:SCH:16833:M156259:253996:358339</t>
  </si>
  <si>
    <t>Rembrandtplein 26-36,Amsterdam 1017 CV,Netherlands,31-20-5540700</t>
  </si>
  <si>
    <t>https://hotelmonitor-cachepage.eclerx.com/savepage/tk_1544170377261432_sr_8422.html</t>
  </si>
  <si>
    <t>AMS_SCH</t>
  </si>
  <si>
    <t>368.00</t>
  </si>
  <si>
    <t>346.50</t>
  </si>
  <si>
    <t>001:SCH:16833:M156259:253996:358338</t>
  </si>
  <si>
    <t>304.00</t>
  </si>
  <si>
    <t>Standard Flex with Breakfast Room</t>
  </si>
  <si>
    <t>423.00</t>
  </si>
  <si>
    <t>001:SCH:16833:M156259:253978:358316</t>
  </si>
  <si>
    <t>370.50</t>
  </si>
  <si>
    <t>Superior Flex with Breakfast Room</t>
  </si>
  <si>
    <t>496.00</t>
  </si>
  <si>
    <t>001:SCH:16833:M156259:253978:358328</t>
  </si>
  <si>
    <t>434.50</t>
  </si>
  <si>
    <t>Standard Free Breakfast Room</t>
  </si>
  <si>
    <t>365.00</t>
  </si>
  <si>
    <t>001:SCH:16833:M156259:254008:358353</t>
  </si>
  <si>
    <t>320.00</t>
  </si>
  <si>
    <t>Superior Free Breakfast Room</t>
  </si>
  <si>
    <t>438.00</t>
  </si>
  <si>
    <t>001:SCH:16833:M156259:254008:358354</t>
  </si>
  <si>
    <t>384.00</t>
  </si>
  <si>
    <t>001:SCH:16833:M156259:253959:358326</t>
  </si>
  <si>
    <t>Superior Flexible Room</t>
  </si>
  <si>
    <t>001:SCH:16833:M156259:253959:358327</t>
  </si>
  <si>
    <t>481.00</t>
  </si>
  <si>
    <t>001:SCH:16833:M156259:412357:526129</t>
  </si>
  <si>
    <t>001:SCH:16833:M156259:412357:526127</t>
  </si>
  <si>
    <t>358.00</t>
  </si>
  <si>
    <t>Sofitel Legend The Grand</t>
  </si>
  <si>
    <t>Junior Suite 1 King-Size Bed Lounge Area Butler Service. Twi</t>
  </si>
  <si>
    <t>Sofitel Legend The Grand Amsterdam</t>
  </si>
  <si>
    <t>5EST</t>
  </si>
  <si>
    <t>1152.00</t>
  </si>
  <si>
    <t>004:ACCOR:VS:2783:RB1DER:RB1DER:SKD</t>
  </si>
  <si>
    <t>Oudezijds Voorburgwal 197,Amsterdam 1012 EX,Netherlands,31-20-5553111</t>
  </si>
  <si>
    <t>https://hotelmonitor-cachepage.eclerx.com/savepage/tk_15441703751934779_sr_8422.html</t>
  </si>
  <si>
    <t>AMS_GRA</t>
  </si>
  <si>
    <t>1047.50</t>
  </si>
  <si>
    <t>Superior Room Canal View - Queen Bed Or 2Single Beds.</t>
  </si>
  <si>
    <t>815.00</t>
  </si>
  <si>
    <t>004:ACCOR:VS:2783:RA1DER:RA1DER:QEBRV</t>
  </si>
  <si>
    <t>741.00</t>
  </si>
  <si>
    <t>Luxury Double</t>
  </si>
  <si>
    <t>844.00</t>
  </si>
  <si>
    <t>001:GRA:13071:S12914:15241:130329</t>
  </si>
  <si>
    <t>740.00</t>
  </si>
  <si>
    <t>PRESTIGE SUITE - 1 bedroom suite seperate living room butler service Canal view</t>
  </si>
  <si>
    <t>1417.00</t>
  </si>
  <si>
    <t>004:ACCOR:VS:2783:RB1DER:RB1DER:SKC</t>
  </si>
  <si>
    <t>1288.50</t>
  </si>
  <si>
    <t>1062.00</t>
  </si>
  <si>
    <t>004:ACCOR:VS:2783:RA1DER:RA1DER:SKD</t>
  </si>
  <si>
    <t>965.50</t>
  </si>
  <si>
    <t>Superior Room - 1 Queen bed - Garden courtyard or city view</t>
  </si>
  <si>
    <t>846.50</t>
  </si>
  <si>
    <t>004:ACCOR:VS:2783:RB1DER:RB1DER:QEB</t>
  </si>
  <si>
    <t>770.00</t>
  </si>
  <si>
    <t>Superior Room - 2 Single Beds</t>
  </si>
  <si>
    <t>756.50</t>
  </si>
  <si>
    <t>004:ACCOR:VS:2783:RA1DER:RA1DER:TWB</t>
  </si>
  <si>
    <t>688.00</t>
  </si>
  <si>
    <t>Standard Junior Suite</t>
  </si>
  <si>
    <t>1022.00</t>
  </si>
  <si>
    <t>001:GRA:13071:S12914:15241:140908</t>
  </si>
  <si>
    <t>897.00</t>
  </si>
  <si>
    <t>777.50</t>
  </si>
  <si>
    <t>004:ACCOR:VS:2783:RB4DER:RB4DER:QEB</t>
  </si>
  <si>
    <t>720.00</t>
  </si>
  <si>
    <t>839.50</t>
  </si>
  <si>
    <t>004:ACCOR:VS:2783:RB4DER:RB4DER:QEBRV</t>
  </si>
  <si>
    <t>Superior Twin</t>
  </si>
  <si>
    <t>760.00</t>
  </si>
  <si>
    <t>001:GRA:13071:S12914:15241:63235</t>
  </si>
  <si>
    <t>666.00</t>
  </si>
  <si>
    <t>Grand 1 Bedroom Apartment</t>
  </si>
  <si>
    <t>1463.00</t>
  </si>
  <si>
    <t>001:GRA:13071:S12914:15241:194632</t>
  </si>
  <si>
    <t>1283.00</t>
  </si>
  <si>
    <t>OPERA SUITE - 1 King-size bed seperate living room butler service garden view</t>
  </si>
  <si>
    <t>1844.50</t>
  </si>
  <si>
    <t>004:ACCOR:VS:2783:RB4DER:RB4DER:SKB</t>
  </si>
  <si>
    <t>1708.00</t>
  </si>
  <si>
    <t>004:ACCOR:VS:2783:RB4DER:RB4DER:TWB</t>
  </si>
  <si>
    <t>Superior Double</t>
  </si>
  <si>
    <t>001:GRA:13071:S12914:15241:130328</t>
  </si>
  <si>
    <t>004:ACCOR:VS:2783:RA1DER:RA1DER:QEB</t>
  </si>
  <si>
    <t>682.00</t>
  </si>
  <si>
    <t>004:ACCOR:VS:2783:RN4DER:RN4DER:TWB</t>
  </si>
  <si>
    <t>631.50</t>
  </si>
  <si>
    <t>Canal House Suite - 1 king-size bed seperate living room butler service former canal house</t>
  </si>
  <si>
    <t>1672.00</t>
  </si>
  <si>
    <t>004:ACCOR:VS:2783:RB1DER:RB1DER:AP1</t>
  </si>
  <si>
    <t>1520.00</t>
  </si>
  <si>
    <t>1505.50</t>
  </si>
  <si>
    <t>004:ACCOR:VS:2783:RB4DER:RB4DER:AP1</t>
  </si>
  <si>
    <t>1394.50</t>
  </si>
  <si>
    <t>905.50</t>
  </si>
  <si>
    <t>004:ACCOR:VS:2783:RB1DER:RB1DER:QEBRV</t>
  </si>
  <si>
    <t>823.00</t>
  </si>
  <si>
    <t>2048.50</t>
  </si>
  <si>
    <t>004:ACCOR:VS:2783:RB1DER:RB1DER:SKB</t>
  </si>
  <si>
    <t>1862.00</t>
  </si>
  <si>
    <t>004:ACCOR:VS:2783:RB1DER:RB1DER:TWB</t>
  </si>
  <si>
    <t>744.00</t>
  </si>
  <si>
    <t>004:ACCOR:VS:2783:RN4DER:RN4DER:QEBRV</t>
  </si>
  <si>
    <t>689.00</t>
  </si>
  <si>
    <t>004:ACCOR:VS:2783:RN4DER:RN4DER:QEB</t>
  </si>
  <si>
    <t>Cornelisz</t>
  </si>
  <si>
    <t>127.00</t>
  </si>
  <si>
    <t>001:ROB:9413:S9169:10457:148909</t>
  </si>
  <si>
    <t>PC Hooftstraat 24-28,Amsterdam 1071 BX,Netherlands,31-20-6714785</t>
  </si>
  <si>
    <t>https://hotelmonitor-cachepage.eclerx.com/savepage/tk_154417037104466_sr_8422.html</t>
  </si>
  <si>
    <t>AMS_ROB</t>
  </si>
  <si>
    <t>110.00</t>
  </si>
  <si>
    <t>150.00</t>
  </si>
  <si>
    <t>001:ROB:9413:S9169:115800:217627</t>
  </si>
  <si>
    <t>130.00</t>
  </si>
  <si>
    <t>001:ROB:9413:S9169:115800:148909</t>
  </si>
  <si>
    <t>Ibis Amsterdam Centre</t>
  </si>
  <si>
    <t>Room with view and Ibis double bed</t>
  </si>
  <si>
    <t>Ibis Centre</t>
  </si>
  <si>
    <t>004:ACCOR:II:1556:RB3DER:RB3DER:DBCRVZ</t>
  </si>
  <si>
    <t>49 Stationsplein,Amsterdam 1012 AB,Netherlands,31-20-5222899</t>
  </si>
  <si>
    <t>https://hotelmonitor-cachepage.eclerx.com/savepage/tk_15441703419563653_sr_8422.html</t>
  </si>
  <si>
    <t>AMS_IBI1</t>
  </si>
  <si>
    <t>293.00</t>
  </si>
  <si>
    <t>001:IBI1:6168:S6135:6898:130255</t>
  </si>
  <si>
    <t>004:ACCOR:II:1556:RA3DER:RA3DER:DBCRVZ</t>
  </si>
  <si>
    <t>301.00</t>
  </si>
  <si>
    <t>004:ACCOR:II:1556:RA1DER:RA1DER:DBCRVZ</t>
  </si>
  <si>
    <t>279.00</t>
  </si>
  <si>
    <t>001:IBI1:6168:S6135:6898:27015</t>
  </si>
  <si>
    <t>356.00</t>
  </si>
  <si>
    <t>004:ACCOR:II:1556:RB1DER:RB1DER:DBCRVZ</t>
  </si>
  <si>
    <t>330.00</t>
  </si>
  <si>
    <t>Hotel Ramada Apollo Amsterdam Centre</t>
  </si>
  <si>
    <t>Ramada Apollo Amsterdam</t>
  </si>
  <si>
    <t>203.50</t>
  </si>
  <si>
    <t>001:RAM1:18925:M135972:179669:451237</t>
  </si>
  <si>
    <t>239.50</t>
  </si>
  <si>
    <t>Staalmeesterslaan 410,Amsterdam 1057 PH,Netherlands,31-20-6735922</t>
  </si>
  <si>
    <t>https://hotelmonitor-cachepage.eclerx.com/savepage/tk_1544170351210006_sr_8422.html</t>
  </si>
  <si>
    <t>AMS_RAM1</t>
  </si>
  <si>
    <t>178.50</t>
  </si>
  <si>
    <t>Deluxe Double</t>
  </si>
  <si>
    <t>001:RAM1:18925:M135972:179669:283408</t>
  </si>
  <si>
    <t>256.50</t>
  </si>
  <si>
    <t>191.50</t>
  </si>
  <si>
    <t>001:RAM1:18925:M135972:179669:451035</t>
  </si>
  <si>
    <t>302.50</t>
  </si>
  <si>
    <t>001:RAM1:18925:M135972:179668:451237</t>
  </si>
  <si>
    <t>265.50</t>
  </si>
  <si>
    <t>319.50</t>
  </si>
  <si>
    <t>001:RAM1:18925:M135972:179668:283408</t>
  </si>
  <si>
    <t>280.50</t>
  </si>
  <si>
    <t>001:RAM1:18925:M135972:179668:451035</t>
  </si>
  <si>
    <t>001:RAM1:18925:M135972:179667:451237</t>
  </si>
  <si>
    <t>210.50</t>
  </si>
  <si>
    <t>001:RAM1:18925:M135972:179667:283408</t>
  </si>
  <si>
    <t>225.50</t>
  </si>
  <si>
    <t>001:RAM1:18925:M135972:179667:451035</t>
  </si>
  <si>
    <t>Best Western Amsterdam Airport Hotel Uithoorn</t>
  </si>
  <si>
    <t>1 Queen Bed Non Smoking</t>
  </si>
  <si>
    <t>132.00</t>
  </si>
  <si>
    <t>002:BW:BW:92687:GTAA:GTA:A1QGTAA</t>
  </si>
  <si>
    <t>Thamerhorn 1,1421 Ce Uithoorn,Amsterdam-Uithoorn UITHOORN, 1421 CE,Netherlands,31-297519200</t>
  </si>
  <si>
    <t>https://hotelmonitor-cachepage.eclerx.com/savepage/tk_1544170331607871_sr_8422.html</t>
  </si>
  <si>
    <t>UITO_TUL</t>
  </si>
  <si>
    <t>116.00</t>
  </si>
  <si>
    <t>Amsterdam-Uithoorn, North Holland</t>
  </si>
  <si>
    <t>2 Single Beds Non Smoking</t>
  </si>
  <si>
    <t>002:BW:BW:92687:GTAA:GTA:A2TGTAA</t>
  </si>
  <si>
    <t>1 King Bed Non Smoking</t>
  </si>
  <si>
    <t>186.00</t>
  </si>
  <si>
    <t>002:BW:BW:92687:GTAA:GTA:A1KGTAA</t>
  </si>
  <si>
    <t>165.00</t>
  </si>
  <si>
    <t>Best Western Dam Square Inn</t>
  </si>
  <si>
    <t>001:9A:28643:S28049:43913:144889</t>
  </si>
  <si>
    <t>Gravenstraat 12 - 16,Amsterdam 1012,Netherlands,31-20-6233716</t>
  </si>
  <si>
    <t>https://hotelmonitor-cachepage.eclerx.com/savepage/tk_1544170332713776_sr_8422.html</t>
  </si>
  <si>
    <t>AMS_9A</t>
  </si>
  <si>
    <t>1 DOUBLE BED NONSMOKING</t>
  </si>
  <si>
    <t>402.00</t>
  </si>
  <si>
    <t>002:BWC:BW:92718:GT6A:GT6:A1DGT6A</t>
  </si>
  <si>
    <t>380.00</t>
  </si>
  <si>
    <t>001:9A:28643:S28049:43913:144888</t>
  </si>
  <si>
    <t>Best Western Amsterdam Airport Hotel</t>
  </si>
  <si>
    <t>Best Western Schiphol</t>
  </si>
  <si>
    <t>138.00</t>
  </si>
  <si>
    <t>002:BW:BW:92681:GTAA:GTA:A2TGTAA</t>
  </si>
  <si>
    <t>Taures Avenue 12,2132 LS HOOFDDORP,Amsterdam Schiphol,Netherlands,31-62-7081166</t>
  </si>
  <si>
    <t>https://hotelmonitor-cachepage.eclerx.com/savepage/tk_15441703289131153_sr_8422.html</t>
  </si>
  <si>
    <t>AMSB_BAS1</t>
  </si>
  <si>
    <t>122.00</t>
  </si>
  <si>
    <t>Sir Adam</t>
  </si>
  <si>
    <t>Deluxe Room</t>
  </si>
  <si>
    <t>494.00</t>
  </si>
  <si>
    <t>001:91P:132842:M142800:344421:315891</t>
  </si>
  <si>
    <t>Overhoeksplein 7,Amsterdam 1031 KS,Netherlands,31-20-2159510</t>
  </si>
  <si>
    <t>https://hotelmonitor-cachepage.eclerx.com/savepage/tk_1544170343520529_sr_8422.html</t>
  </si>
  <si>
    <t>AMS_91P</t>
  </si>
  <si>
    <t>434.00</t>
  </si>
  <si>
    <t>Standard Boutique Boutique Room</t>
  </si>
  <si>
    <t>001:91P:132842:M142800:344421:315890</t>
  </si>
  <si>
    <t>Deluxe Corner Corner Room</t>
  </si>
  <si>
    <t>595.00</t>
  </si>
  <si>
    <t>001:91P:132842:M142800:344421:315905</t>
  </si>
  <si>
    <t>Deluxe River View Room</t>
  </si>
  <si>
    <t>531.00</t>
  </si>
  <si>
    <t>001:91P:132842:M142800:344421:315904</t>
  </si>
  <si>
    <t>466.00</t>
  </si>
  <si>
    <t>Standard Boutique Hot Deal Room</t>
  </si>
  <si>
    <t>420.00</t>
  </si>
  <si>
    <t>001:91P:132842:M142800:344423:322867</t>
  </si>
  <si>
    <t>Deluxe Corner Hot Deal Room</t>
  </si>
  <si>
    <t>543.00</t>
  </si>
  <si>
    <t>001:91P:132842:M142800:344423:322884</t>
  </si>
  <si>
    <t>476.00</t>
  </si>
  <si>
    <t>Deluxe River View Hot Deal Room</t>
  </si>
  <si>
    <t>485.00</t>
  </si>
  <si>
    <t>001:91P:132842:M142800:344423:322885</t>
  </si>
  <si>
    <t>426.00</t>
  </si>
  <si>
    <t>Deluxe Hot Deal Room</t>
  </si>
  <si>
    <t>453.00</t>
  </si>
  <si>
    <t>001:91P:132842:M142800:344423:322886</t>
  </si>
  <si>
    <t>397.00</t>
  </si>
  <si>
    <t>418.00</t>
  </si>
  <si>
    <t>001:91P:132842:M142800:211819:315891</t>
  </si>
  <si>
    <t>366.00</t>
  </si>
  <si>
    <t>381.00</t>
  </si>
  <si>
    <t>001:91P:132842:M142800:211819:315890</t>
  </si>
  <si>
    <t>334.00</t>
  </si>
  <si>
    <t>518.00</t>
  </si>
  <si>
    <t>001:91P:132842:M142800:211819:315905</t>
  </si>
  <si>
    <t>001:91P:132842:M142800:211819:315904</t>
  </si>
  <si>
    <t>343.00</t>
  </si>
  <si>
    <t>001:91P:132842:M142800:211838:322867</t>
  </si>
  <si>
    <t>001:91P:132842:M142800:211838:322884</t>
  </si>
  <si>
    <t>409.00</t>
  </si>
  <si>
    <t>001:91P:132842:M142800:211838:322885</t>
  </si>
  <si>
    <t>359.00</t>
  </si>
  <si>
    <t>376.00</t>
  </si>
  <si>
    <t>001:91P:132842:M142800:211838:322886</t>
  </si>
  <si>
    <t>Radisson Blu Hotel Amsterdam</t>
  </si>
  <si>
    <t>Radisson Blu</t>
  </si>
  <si>
    <t>452.50</t>
  </si>
  <si>
    <t>004:CARLSON:RAD:AMSZH:GTAMER7:GTAMER7:G007</t>
  </si>
  <si>
    <t>Slotermeerlaan 133,Amsterdam 1063 JN,Netherlands,31-20-6134568</t>
  </si>
  <si>
    <t>https://hotelmonitor-cachepage.eclerx.com/savepage/tk_15441703566600993_sr_8422.html</t>
  </si>
  <si>
    <t>AMS_RAD</t>
  </si>
  <si>
    <t>427.00</t>
  </si>
  <si>
    <t>004:CARLSON:RAD:AMSZH:GTANET:GTANET:G007</t>
  </si>
  <si>
    <t>446.50</t>
  </si>
  <si>
    <t>Premium Room</t>
  </si>
  <si>
    <t>502.50</t>
  </si>
  <si>
    <t>004:CARLSON:RAD:AMSZH:GTAMER7:GTAMER7:BUS</t>
  </si>
  <si>
    <t>474.00</t>
  </si>
  <si>
    <t>504.50</t>
  </si>
  <si>
    <t>004:CARLSON:RAD:AMSZH:GTAMER8:GTAMER8:G007</t>
  </si>
  <si>
    <t>535.00</t>
  </si>
  <si>
    <t>004:CARLSON:RAD:AMSZH:GTANET:GTANET:BUS</t>
  </si>
  <si>
    <t>495.50</t>
  </si>
  <si>
    <t>538.00</t>
  </si>
  <si>
    <t>004:CARLSON:RAD:AMSZH:GTABB:GTABB:G007</t>
  </si>
  <si>
    <t>498.50</t>
  </si>
  <si>
    <t>Premium Room Canal View</t>
  </si>
  <si>
    <t>545.00</t>
  </si>
  <si>
    <t>004:CARLSON:RAD:AMSZH:GTAMER7:GTAMER7:G014</t>
  </si>
  <si>
    <t>514.00</t>
  </si>
  <si>
    <t>554.50</t>
  </si>
  <si>
    <t>004:CARLSON:RAD:AMSZH:GTAMER8:GTAMER8:BUS</t>
  </si>
  <si>
    <t>523.00</t>
  </si>
  <si>
    <t>591.00</t>
  </si>
  <si>
    <t>004:CARLSON:RAD:AMSZH:GTABB:GTABB:BUS</t>
  </si>
  <si>
    <t>547.50</t>
  </si>
  <si>
    <t>Junior Suite</t>
  </si>
  <si>
    <t>596.50</t>
  </si>
  <si>
    <t>004:CARLSON:RAD:AMSZH:GTAMER7:GTAMER7:G009</t>
  </si>
  <si>
    <t>563.00</t>
  </si>
  <si>
    <t>597.50</t>
  </si>
  <si>
    <t>004:CARLSON:RAD:AMSZH:GTAMER8:GTAMER8:G014</t>
  </si>
  <si>
    <t>563.50</t>
  </si>
  <si>
    <t>635.50</t>
  </si>
  <si>
    <t>004:CARLSON:RAD:AMSZH:GTANET:GTANET:G009</t>
  </si>
  <si>
    <t>588.50</t>
  </si>
  <si>
    <t>648.50</t>
  </si>
  <si>
    <t>004:CARLSON:RAD:AMSZH:GTAMER8:GTAMER8:G009</t>
  </si>
  <si>
    <t>612.00</t>
  </si>
  <si>
    <t>691.00</t>
  </si>
  <si>
    <t>004:CARLSON:RAD:AMSZH:GTABB:GTABB:G009</t>
  </si>
  <si>
    <t>640.50</t>
  </si>
  <si>
    <t>Best Western Delphi</t>
  </si>
  <si>
    <t>Best Western Delphi Hotel</t>
  </si>
  <si>
    <t>002:BW:BW:92591:GTAB:GTA:B2TGTAB</t>
  </si>
  <si>
    <t>Apollolaan 101-105,Amsterdam 1077 AN,Netherlands,31-20-6795152</t>
  </si>
  <si>
    <t>https://hotelmonitor-cachepage.eclerx.com/savepage/tk_1544170369784962_sr_8422.html</t>
  </si>
  <si>
    <t>AMS_DEL</t>
  </si>
  <si>
    <t>189.00</t>
  </si>
  <si>
    <t>1 Double Bed Non Smoking</t>
  </si>
  <si>
    <t>002:BW:BW:92591:GTAA:GTA:A1DGTAA</t>
  </si>
  <si>
    <t>SUITE-1 DOUBLE BED NON SMOKING</t>
  </si>
  <si>
    <t>345.00</t>
  </si>
  <si>
    <t>002:BW:BW:92591:GTAA:GTA:S1DGTAA</t>
  </si>
  <si>
    <t>Crowne Plaza Amsterdam South</t>
  </si>
  <si>
    <t>Superior King Non Smoking</t>
  </si>
  <si>
    <t>266.00</t>
  </si>
  <si>
    <t>002:IHG:CP:AMSPC:GT2:GT2:KNG</t>
  </si>
  <si>
    <t>George Gershwinlaan 101,Amsterdam 1082 MT,Netherlands,31-20-5043666</t>
  </si>
  <si>
    <t>https://hotelmonitor-cachepage.eclerx.com/savepage/tk_15441703355920281_sr_8422.html</t>
  </si>
  <si>
    <t>AMS_CRO4</t>
  </si>
  <si>
    <t>002:IHG:CP:AMSPC:GT2:GT2:SUP</t>
  </si>
  <si>
    <t>Superior Twin Non Smoking</t>
  </si>
  <si>
    <t>002:IHG:CP:AMSPC:GT2:GT2:TWN</t>
  </si>
  <si>
    <t>002:IHG:CP:AMSPC:GTA:GTA:KNG</t>
  </si>
  <si>
    <t>002:IHG:CP:AMSPC:GTA:GTA:SUP</t>
  </si>
  <si>
    <t>002:IHG:CP:AMSPC:GTA:GTA:TWN</t>
  </si>
  <si>
    <t>002:IHG:CP:AMSPC:G3H:G3H:KNG</t>
  </si>
  <si>
    <t>274.00</t>
  </si>
  <si>
    <t>002:IHG:CP:AMSPC:G3H:G3H:SUP</t>
  </si>
  <si>
    <t>002:IHG:CP:AMSPC:G3H:G3H:TWN</t>
  </si>
  <si>
    <t>002:IHG:CP:AMSPC:GT3:GT3:KNG</t>
  </si>
  <si>
    <t>002:IHG:CP:AMSPC:GT3:GT3:SUP</t>
  </si>
  <si>
    <t>002:IHG:CP:AMSPC:GT3:GT3:TWN</t>
  </si>
  <si>
    <t>King Bed Non Smoking Club Room</t>
  </si>
  <si>
    <t>002:IHG:CP:AMSPC:GT2:GT2:KEN</t>
  </si>
  <si>
    <t>342.00</t>
  </si>
  <si>
    <t>411.00</t>
  </si>
  <si>
    <t>002:IHG:CP:AMSPC:G3H:G3H:KEN</t>
  </si>
  <si>
    <t>374.00</t>
  </si>
  <si>
    <t>002:IHG:CP:AMSPC:GTA:GTA:KEN</t>
  </si>
  <si>
    <t>002:IHG:CP:AMSPC:GT3:GT3:KEN</t>
  </si>
  <si>
    <t>502.00</t>
  </si>
  <si>
    <t>002:IHG:CP:AMSPC:GT2:GT2:XN1</t>
  </si>
  <si>
    <t>457.00</t>
  </si>
  <si>
    <t>537.00</t>
  </si>
  <si>
    <t>002:IHG:CP:AMSPC:G3H:G3H:XN1</t>
  </si>
  <si>
    <t>488.00</t>
  </si>
  <si>
    <t>558.00</t>
  </si>
  <si>
    <t>002:IHG:CP:AMSPC:GTA:GTA:XN1</t>
  </si>
  <si>
    <t>507.00</t>
  </si>
  <si>
    <t>593.00</t>
  </si>
  <si>
    <t>002:IHG:CP:AMSPC:GT3:GT3:XN1</t>
  </si>
  <si>
    <t>539.00</t>
  </si>
  <si>
    <t>Albus Hotel Amsterdam City Centre</t>
  </si>
  <si>
    <t>Deluxe Twin</t>
  </si>
  <si>
    <t>Albus</t>
  </si>
  <si>
    <t>363.00</t>
  </si>
  <si>
    <t>001:ALB1:21964:M27963:43715:271689</t>
  </si>
  <si>
    <t>Vijzelstraat 49,Amsterdam 1017 HE,Netherlands,0031-20-5306200</t>
  </si>
  <si>
    <t>https://hotelmonitor-cachepage.eclerx.com/savepage/tk_1544170340885656_sr_8422.html</t>
  </si>
  <si>
    <t>AMS_ALB1</t>
  </si>
  <si>
    <t>318.00</t>
  </si>
  <si>
    <t>001:ALB1:21964:M27963:43715:268832</t>
  </si>
  <si>
    <t>302.00</t>
  </si>
  <si>
    <t>Family Room</t>
  </si>
  <si>
    <t>001:ALB1:21964:M27963:43715:327358</t>
  </si>
  <si>
    <t>Stunning City Suite Double</t>
  </si>
  <si>
    <t>001:ALB1:21964:M27963:43715:144656</t>
  </si>
  <si>
    <t>Deluxe King</t>
  </si>
  <si>
    <t>001:ALB1:21964:M27963:43715:268815</t>
  </si>
  <si>
    <t>327.00</t>
  </si>
  <si>
    <t>001:ALB1:21964:M27963:43716:271689</t>
  </si>
  <si>
    <t>286.00</t>
  </si>
  <si>
    <t>317.00</t>
  </si>
  <si>
    <t>001:ALB1:21964:M27963:43716:268832</t>
  </si>
  <si>
    <t>001:ALB1:21964:M27963:43716:327358</t>
  </si>
  <si>
    <t>Souterrain Room</t>
  </si>
  <si>
    <t>001:ALB1:21964:M27963:43716:321460</t>
  </si>
  <si>
    <t>001:ALB1:21964:M27963:43716:144656</t>
  </si>
  <si>
    <t>001:ALB1:21964:M27963:43716:268815</t>
  </si>
  <si>
    <t>432.00</t>
  </si>
  <si>
    <t>001:ALB1:21964:M27963:218210:271689</t>
  </si>
  <si>
    <t>379.00</t>
  </si>
  <si>
    <t>414.00</t>
  </si>
  <si>
    <t>001:ALB1:21964:M27963:218210:268832</t>
  </si>
  <si>
    <t>551.00</t>
  </si>
  <si>
    <t>001:ALB1:21964:M27963:218210:327358</t>
  </si>
  <si>
    <t>483.00</t>
  </si>
  <si>
    <t>001:ALB1:21964:M27963:218210:321460</t>
  </si>
  <si>
    <t>355.00</t>
  </si>
  <si>
    <t>001:ALB1:21964:M27963:218210:144656</t>
  </si>
  <si>
    <t>001:ALB1:21964:M27963:218210:268815</t>
  </si>
  <si>
    <t>001:ALB1:21964:M27963:218211:271689</t>
  </si>
  <si>
    <t>001:ALB1:21964:M27963:218211:268832</t>
  </si>
  <si>
    <t>533.00</t>
  </si>
  <si>
    <t>001:ALB1:21964:M27963:218211:327358</t>
  </si>
  <si>
    <t>467.00</t>
  </si>
  <si>
    <t>001:ALB1:21964:M27963:218211:321460</t>
  </si>
  <si>
    <t>001:ALB1:21964:M27963:218211:144656</t>
  </si>
  <si>
    <t>001:ALB1:21964:M27963:218211:268815</t>
  </si>
  <si>
    <t>Park Plaza Amsterdam Airport</t>
  </si>
  <si>
    <t>Superior Queen Room</t>
  </si>
  <si>
    <t>144.00</t>
  </si>
  <si>
    <t>004:CARLSON:PKP:NETAIRP:GTANET:GTANET:P001</t>
  </si>
  <si>
    <t>Melbournestraat 1,Amsterdam Schiphol 1175 RM,Netherlands,31-20-6580580</t>
  </si>
  <si>
    <t>https://hotelmonitor-cachepage.eclerx.com/savepage/tk_1544170326326456_sr_8422.html</t>
  </si>
  <si>
    <t>AMSB_HOL</t>
  </si>
  <si>
    <t>134.00</t>
  </si>
  <si>
    <t>Superior Twin Room</t>
  </si>
  <si>
    <t>004:CARLSON:PKP:NETAIRP:GTANET:GTANET:P002</t>
  </si>
  <si>
    <t>Executive Queen Room</t>
  </si>
  <si>
    <t>004:CARLSON:PKP:NETAIRP:GTANET:GTANET:P006</t>
  </si>
  <si>
    <t>193.00</t>
  </si>
  <si>
    <t>Courtyard Amsterdam Airport</t>
  </si>
  <si>
    <t>Deluxe Double Room Guest room 2 Queen</t>
  </si>
  <si>
    <t>DXB</t>
  </si>
  <si>
    <t>002:MC:CY:AMSCY:CVNO:GTA:DBDB</t>
  </si>
  <si>
    <t>Bosweg 15,Hoofddorp 2131 Md,Amsterdam Schiphol HOOFDDORP, 2131 LX,Netherlands,31-23-5569000</t>
  </si>
  <si>
    <t>https://hotelmonitor-cachepage.eclerx.com/savepage/tk_15441703293621707_sr_8422.html</t>
  </si>
  <si>
    <t>AMSB_COU</t>
  </si>
  <si>
    <t>Deluxe King Room Guest room 1 King</t>
  </si>
  <si>
    <t>1</t>
  </si>
  <si>
    <t>182.00</t>
  </si>
  <si>
    <t>002:MC:CY:AMSCY:CVNP:GTA:KING</t>
  </si>
  <si>
    <t>002:MC:CY:AMSCY:TBDB:GT4:DBDB</t>
  </si>
  <si>
    <t>002:MC:CY:AMSCY:TBDE:GT4:KING</t>
  </si>
  <si>
    <t>224.00</t>
  </si>
  <si>
    <t>Pestana Amsterdam Riverside</t>
  </si>
  <si>
    <t>Executive River View Double</t>
  </si>
  <si>
    <t>Pestana Amsterdam Riverside LVX Preferred Hotels &amp; Resorts</t>
  </si>
  <si>
    <t>519.00</t>
  </si>
  <si>
    <t>001:920:218165:M173421:338039:442281</t>
  </si>
  <si>
    <t>Amsteldijk 67,Amsterdam 1074 HZ,Netherlands,00-31-203690617</t>
  </si>
  <si>
    <t>https://hotelmonitor-cachepage.eclerx.com/savepage/tk_15441703669029143_sr_8422.html</t>
  </si>
  <si>
    <t>AMS_920</t>
  </si>
  <si>
    <t>456.00</t>
  </si>
  <si>
    <t>Executive Double</t>
  </si>
  <si>
    <t>475.00</t>
  </si>
  <si>
    <t>001:920:218165:M173421:338039:442615</t>
  </si>
  <si>
    <t>417.00</t>
  </si>
  <si>
    <t>Junior Suite River View King</t>
  </si>
  <si>
    <t>608.00</t>
  </si>
  <si>
    <t>001:920:218165:M173421:338039:442269</t>
  </si>
  <si>
    <t>534.00</t>
  </si>
  <si>
    <t>445.00</t>
  </si>
  <si>
    <t>001:920:218165:M173421:337767:442281</t>
  </si>
  <si>
    <t>390.00</t>
  </si>
  <si>
    <t>400.00</t>
  </si>
  <si>
    <t>001:920:218165:M173421:337767:442615</t>
  </si>
  <si>
    <t>351.00</t>
  </si>
  <si>
    <t>001:920:218165:M173421:337767:442269</t>
  </si>
  <si>
    <t>468.00</t>
  </si>
  <si>
    <t>380.50</t>
  </si>
  <si>
    <t>001:920:218165:M173421:338661:442281</t>
  </si>
  <si>
    <t>333.50</t>
  </si>
  <si>
    <t>342.50</t>
  </si>
  <si>
    <t>001:920:218165:M173421:338661:442615</t>
  </si>
  <si>
    <t>456.50</t>
  </si>
  <si>
    <t>001:920:218165:M173421:338661:442269</t>
  </si>
  <si>
    <t>SIR Albert Hotel</t>
  </si>
  <si>
    <t>Sir Albert Suite Sir Albert Room</t>
  </si>
  <si>
    <t>Sir Albert</t>
  </si>
  <si>
    <t>611.00</t>
  </si>
  <si>
    <t>001:9K:45681:M48922:72065:172392</t>
  </si>
  <si>
    <t>Albert Cuypstraat 2 - 6,Amsterdam 1072 CT,Netherlands,31-20-7107258</t>
  </si>
  <si>
    <t>https://hotelmonitor-cachepage.eclerx.com/savepage/tk_1544170352562415_sr_8422.html</t>
  </si>
  <si>
    <t>AMS_9K</t>
  </si>
  <si>
    <t>536.00</t>
  </si>
  <si>
    <t>401.50</t>
  </si>
  <si>
    <t>001:9K:45681:M48922:72065:172388</t>
  </si>
  <si>
    <t>273.00</t>
  </si>
  <si>
    <t>001:9K:45681:M48922:72065:172386</t>
  </si>
  <si>
    <t>001:9K:45681:M48922:72065:172387</t>
  </si>
  <si>
    <t>Deluxe Hot Deal Double</t>
  </si>
  <si>
    <t>382.50</t>
  </si>
  <si>
    <t>001:9K:45681:M48922:72040:321246</t>
  </si>
  <si>
    <t>335.50</t>
  </si>
  <si>
    <t>Sir Albert Suite Hot Deal Room</t>
  </si>
  <si>
    <t>591.50</t>
  </si>
  <si>
    <t>001:9K:45681:M48922:72040:321248</t>
  </si>
  <si>
    <t>519.50</t>
  </si>
  <si>
    <t>Deluxe Hot Deal Twin</t>
  </si>
  <si>
    <t>361.00</t>
  </si>
  <si>
    <t>001:9K:45681:M48922:72040:449365</t>
  </si>
  <si>
    <t>316.50</t>
  </si>
  <si>
    <t>Ibis Amsterdam Airport</t>
  </si>
  <si>
    <t>Room with 1 double bed equipped with the new bedding</t>
  </si>
  <si>
    <t>Ibis Schiphol Amsterdam</t>
  </si>
  <si>
    <t>114.00</t>
  </si>
  <si>
    <t>004:ACCOR:II:0649:RASDER:RASDER:DBC</t>
  </si>
  <si>
    <t>Schipholweg 181,Amsterdam Schiphol 1171 PK,Netherlands,31-20-5025100</t>
  </si>
  <si>
    <t>https://hotelmonitor-cachepage.eclerx.com/savepage/tk_1544170330866494_sr_8422.html</t>
  </si>
  <si>
    <t>AMSB_IBI</t>
  </si>
  <si>
    <t>108.00</t>
  </si>
  <si>
    <t>118.50</t>
  </si>
  <si>
    <t>004:ACCOR:II:0649:RA1DER:RA1DER:DBC</t>
  </si>
  <si>
    <t>Room with new Ibis twin beds</t>
  </si>
  <si>
    <t>004:ACCOR:II:0649:RASDER:RASDER:TWC</t>
  </si>
  <si>
    <t>127.50</t>
  </si>
  <si>
    <t>004:ACCOR:II:0649:RA1DER:RA1DER:TWC</t>
  </si>
  <si>
    <t>118.00</t>
  </si>
  <si>
    <t>Superior Room with 1 double bed</t>
  </si>
  <si>
    <t>004:ACCOR:II:0649:RASDER:RASDER:DBB</t>
  </si>
  <si>
    <t>133.00</t>
  </si>
  <si>
    <t>004:ACCOR:II:0649:B3SDER:B3SDER:DBC</t>
  </si>
  <si>
    <t>145.50</t>
  </si>
  <si>
    <t>004:ACCOR:II:0649:RA1DER:RA1DER:DBB</t>
  </si>
  <si>
    <t>134.50</t>
  </si>
  <si>
    <t>004:ACCOR:II:0649:B3SDER:B3SDER:TWC</t>
  </si>
  <si>
    <t>172.50</t>
  </si>
  <si>
    <t>004:ACCOR:II:0649:B3SDER:B3SDER:DBB</t>
  </si>
  <si>
    <t>004:ACCOR:II:0649:RB1DER:RB1DER:DBC</t>
  </si>
  <si>
    <t>Room for three persons with the new Ibis beds</t>
  </si>
  <si>
    <t>177.00</t>
  </si>
  <si>
    <t>004:ACCOR:II:0649:RA3DER:RA3DER:DSC</t>
  </si>
  <si>
    <t>180.50</t>
  </si>
  <si>
    <t>004:ACCOR:II:0649:RA1DER:RA1DER:DSC</t>
  </si>
  <si>
    <t>167.50</t>
  </si>
  <si>
    <t>185.50</t>
  </si>
  <si>
    <t>004:ACCOR:II:0649:RB1DER:RB1DER:TWC</t>
  </si>
  <si>
    <t>171.50</t>
  </si>
  <si>
    <t>202.50</t>
  </si>
  <si>
    <t>004:ACCOR:II:0649:RB1DER:RB1DER:DBB</t>
  </si>
  <si>
    <t>Room for four persons with the new Ibis beds</t>
  </si>
  <si>
    <t>204.00</t>
  </si>
  <si>
    <t>004:ACCOR:II:0649:RASDER:RASDER:D3C</t>
  </si>
  <si>
    <t>Superior Room with 1 double bed and 1 sofa</t>
  </si>
  <si>
    <t>004:ACCOR:II:0649:RASDER:RASDER:DFB</t>
  </si>
  <si>
    <t>207.50</t>
  </si>
  <si>
    <t>004:ACCOR:II:0649:RA1DER:RA1DER:D3C</t>
  </si>
  <si>
    <t>004:ACCOR:II:0649:RA1DER:RA1DER:DFB</t>
  </si>
  <si>
    <t>208.50</t>
  </si>
  <si>
    <t>004:ACCOR:II:0649:B3SDER:B3SDER:DSC</t>
  </si>
  <si>
    <t>196.50</t>
  </si>
  <si>
    <t>004:ACCOR:II:0649:B3SDER:B3SDER:D3C</t>
  </si>
  <si>
    <t>221.50</t>
  </si>
  <si>
    <t>004:ACCOR:II:0649:B3SDER:B3SDER:DFB</t>
  </si>
  <si>
    <t>238.50</t>
  </si>
  <si>
    <t>004:ACCOR:II:0649:RB1DER:RB1DER:DSC</t>
  </si>
  <si>
    <t>264.50</t>
  </si>
  <si>
    <t>004:ACCOR:II:0649:RB1DER:RB1DER:D3C</t>
  </si>
  <si>
    <t>245.00</t>
  </si>
  <si>
    <t>004:ACCOR:II:0649:RB1DER:RB1DER:DFB</t>
  </si>
  <si>
    <t>Park Inn Radisson Amsterdam Airport Schiphol</t>
  </si>
  <si>
    <t>Park Inn by Radisson Amsterdam Airport</t>
  </si>
  <si>
    <t>240.50</t>
  </si>
  <si>
    <t>001:91:32295:S33482:50923:152464</t>
  </si>
  <si>
    <t>Beech Avenue 142-160, Amsterdam Schiphol 1119 PR, Netherlands, 31-20-7003800, http://www.parkinn.com/hotel-amsterdamairport</t>
  </si>
  <si>
    <t>https://hotelmonitor-cachepage.eclerx.com/savepage/tk_1544170327455301_sr_8422.html</t>
  </si>
  <si>
    <t>AMSB_91</t>
  </si>
  <si>
    <t>Superior Room Airport View</t>
  </si>
  <si>
    <t>257.00</t>
  </si>
  <si>
    <t>004:CARLSON:PII:AMSPQ:GTAMER11:GTAMER11:G014</t>
  </si>
  <si>
    <t>242.50</t>
  </si>
  <si>
    <t>004:CARLSON:PII:AMSPQ:GTAMER10:GTAMER10:G003</t>
  </si>
  <si>
    <t>153.50</t>
  </si>
  <si>
    <t>004:CARLSON:PII:AMSPQ:GTAMER10:GTAMER10:G001</t>
  </si>
  <si>
    <t>144.50</t>
  </si>
  <si>
    <t>001:91:32295:S33482:333127:152514</t>
  </si>
  <si>
    <t>160.00</t>
  </si>
  <si>
    <t>Family Room Airport View</t>
  </si>
  <si>
    <t>004:CARLSON:PII:AMSPQ:GTAMER10:GTAMER10:G015</t>
  </si>
  <si>
    <t>229.50</t>
  </si>
  <si>
    <t>004:CARLSON:PII:AMSPQ:GTAMER10:GTAMER10:G012</t>
  </si>
  <si>
    <t>001:91:32295:S33482:333127:152464</t>
  </si>
  <si>
    <t>004:CARLSON:PII:AMSPQ:GTAMER11:GTAMER11:G001</t>
  </si>
  <si>
    <t>192.50</t>
  </si>
  <si>
    <t>004:CARLSON:PII:AMSPQ:GTAMER10:GTAMER10:G014</t>
  </si>
  <si>
    <t>194.50</t>
  </si>
  <si>
    <t>260.50</t>
  </si>
  <si>
    <t>004:CARLSON:PII:AMSPQ:GTAMER11:GTAMER11:G016</t>
  </si>
  <si>
    <t>209.50</t>
  </si>
  <si>
    <t>004:CARLSON:PII:AMSPQ:GTAMER10:GTAMER10:G016</t>
  </si>
  <si>
    <t>Standard Room Airport View</t>
  </si>
  <si>
    <t>160.50</t>
  </si>
  <si>
    <t>004:CARLSON:PII:AMSPQ:GTAMER10:GTAMER10:G013</t>
  </si>
  <si>
    <t>152.00</t>
  </si>
  <si>
    <t>211.50</t>
  </si>
  <si>
    <t>004:CARLSON:PII:AMSPQ:GTAMER11:GTAMER11:G013</t>
  </si>
  <si>
    <t>004:CARLSON:PII:AMSPQ:GTAMER11:GTAMER11:G012</t>
  </si>
  <si>
    <t>265.00</t>
  </si>
  <si>
    <t>001:91:32295:S33482:50923:152514</t>
  </si>
  <si>
    <t>004:CARLSON:PII:AMSPQ:GTAMER11:GTAMER11:G003</t>
  </si>
  <si>
    <t>228.50</t>
  </si>
  <si>
    <t>004:CARLSON:PII:AMSPQ:GTAMER11:GTAMER11:G015</t>
  </si>
  <si>
    <t>251.50</t>
  </si>
  <si>
    <t>224.50</t>
  </si>
  <si>
    <t>004:CARLSON:PII:AMSPQ:GTABB:GTABB:G001</t>
  </si>
  <si>
    <t>004:CARLSON:PII:AMSPQ:GTANET:GTANET:G001</t>
  </si>
  <si>
    <t>Movenpick Hotel Amsterdam City Centre</t>
  </si>
  <si>
    <t>Standard Room King or Twin Beds</t>
  </si>
  <si>
    <t>338.50</t>
  </si>
  <si>
    <t>002:MK:MK:AMSHH:GT3:GT3:C1K</t>
  </si>
  <si>
    <t>Piet Heinkade 11,Amsterdam 1019 BR,Netherlands,31-20-5191200</t>
  </si>
  <si>
    <t>https://hotelmonitor-cachepage.eclerx.com/savepage/tk_15441703426525586_sr_8422.html</t>
  </si>
  <si>
    <t>AMS_MOE</t>
  </si>
  <si>
    <t>Superior Twin City View</t>
  </si>
  <si>
    <t>429.00</t>
  </si>
  <si>
    <t>002:MK:MK:AMSHH:GT5:GT5:BLT</t>
  </si>
  <si>
    <t>Executive King City View</t>
  </si>
  <si>
    <t>508.00</t>
  </si>
  <si>
    <t>002:MK:MK:AMSHH:GTA:GTA:EAK</t>
  </si>
  <si>
    <t>453.50</t>
  </si>
  <si>
    <t>Classic Double</t>
  </si>
  <si>
    <t>001:MOE:16762:S16479:183648:130342</t>
  </si>
  <si>
    <t>437.50</t>
  </si>
  <si>
    <t>002:MK:MK:AMSHH:GTA:GTA:BLT</t>
  </si>
  <si>
    <t>390.50</t>
  </si>
  <si>
    <t>Junior Suite King</t>
  </si>
  <si>
    <t>559.00</t>
  </si>
  <si>
    <t>002:MK:MK:AMSHH:GT6:GT6:J1K</t>
  </si>
  <si>
    <t>499.00</t>
  </si>
  <si>
    <t>Classic King with View</t>
  </si>
  <si>
    <t>002:MK:MK:AMSHH:GTA:GTA:CAK</t>
  </si>
  <si>
    <t>355.50</t>
  </si>
  <si>
    <t>Classic Twin</t>
  </si>
  <si>
    <t>310.00</t>
  </si>
  <si>
    <t>001:MOE:16762:S16479:22079:89582</t>
  </si>
  <si>
    <t>460.00</t>
  </si>
  <si>
    <t>002:MK:MK:AMSHH:GT5:GT5:EAK</t>
  </si>
  <si>
    <t>410.50</t>
  </si>
  <si>
    <t>Executive Twin</t>
  </si>
  <si>
    <t>430.00</t>
  </si>
  <si>
    <t>002:MK:MK:AMSHH:GT5:GT5:E2T</t>
  </si>
  <si>
    <t>482.50</t>
  </si>
  <si>
    <t>002:MK:MK:AMSHH:GT6:GT6:B2T</t>
  </si>
  <si>
    <t>430.50</t>
  </si>
  <si>
    <t>002:MK:MK:AMSHH:GT3:GT3:EAK</t>
  </si>
  <si>
    <t>002:MK:MK:AMSHH:GT3:GT3:C2T</t>
  </si>
  <si>
    <t>Classic Twin with View</t>
  </si>
  <si>
    <t>002:MK:MK:AMSHH:GTA:GTA:CLT</t>
  </si>
  <si>
    <t>506.00</t>
  </si>
  <si>
    <t>002:MK:MK:AMSHH:GT6:GT6:E2T</t>
  </si>
  <si>
    <t>451.50</t>
  </si>
  <si>
    <t>376.50</t>
  </si>
  <si>
    <t>002:MK:MK:AMSHH:GT5:GT5:C1K</t>
  </si>
  <si>
    <t>Executive Twin City View</t>
  </si>
  <si>
    <t>541.00</t>
  </si>
  <si>
    <t>002:MK:MK:AMSHH:GT6:GT6:ELT</t>
  </si>
  <si>
    <t>483.50</t>
  </si>
  <si>
    <t>395.00</t>
  </si>
  <si>
    <t>002:MK:MK:AMSHH:GT5:GT5:CAK</t>
  </si>
  <si>
    <t>352.50</t>
  </si>
  <si>
    <t>442.50</t>
  </si>
  <si>
    <t>002:MK:MK:AMSHH:GT6:GT6:C1K</t>
  </si>
  <si>
    <t>395.50</t>
  </si>
  <si>
    <t>276.00</t>
  </si>
  <si>
    <t>001:MOE:16762:S16479:83957:89582</t>
  </si>
  <si>
    <t>002:MK:MK:AMSHH:GT5:GT5:ELT</t>
  </si>
  <si>
    <t>002:MK:MK:AMSHH:GT5:GT5:CLT</t>
  </si>
  <si>
    <t>472.50</t>
  </si>
  <si>
    <t>002:MK:MK:AMSHH:GT3:GT3:J1K</t>
  </si>
  <si>
    <t>001:MOE:16762:S16479:183648:89582</t>
  </si>
  <si>
    <t>464.50</t>
  </si>
  <si>
    <t>002:MK:MK:AMSHH:GT6:GT6:CAK</t>
  </si>
  <si>
    <t>415.00</t>
  </si>
  <si>
    <t>001:MOE:16762:S16479:183647:89582</t>
  </si>
  <si>
    <t>Superior King City View</t>
  </si>
  <si>
    <t>393.50</t>
  </si>
  <si>
    <t>002:MK:MK:AMSHH:GT3:GT3:BAK</t>
  </si>
  <si>
    <t>351.50</t>
  </si>
  <si>
    <t>001:MOE:16762:S16479:183647:130342</t>
  </si>
  <si>
    <t>002:MK:MK:AMSHH:GT3:GT3:CAK</t>
  </si>
  <si>
    <t>002:MK:MK:AMSHH:GT5:GT5:J1K</t>
  </si>
  <si>
    <t>424.00</t>
  </si>
  <si>
    <t>410.00</t>
  </si>
  <si>
    <t>002:MK:MK:AMSHH:GT5:GT5:B2T</t>
  </si>
  <si>
    <t>002:MK:MK:AMSHH:GT3:GT3:B2T</t>
  </si>
  <si>
    <t>001:MOE:16762:S16479:83957:130342</t>
  </si>
  <si>
    <t>002:MK:MK:AMSHH:GT6:GT6:CLT</t>
  </si>
  <si>
    <t>002:MK:MK:AMSHH:GT3:GT3:BLT</t>
  </si>
  <si>
    <t>Superior King</t>
  </si>
  <si>
    <t>002:MK:MK:AMSHH:GT5:GT5:B1K</t>
  </si>
  <si>
    <t>002:MK:MK:AMSHH:GT3:GT3:B1K</t>
  </si>
  <si>
    <t>002:MK:MK:AMSHH:GTA:GTA:C2T</t>
  </si>
  <si>
    <t>002:MK:MK:AMSHH:GT6:GT6:EAK</t>
  </si>
  <si>
    <t>473.00</t>
  </si>
  <si>
    <t>002:MK:MK:AMSHH:GTA:GTA:E2T</t>
  </si>
  <si>
    <t>002:MK:MK:AMSHH:GTA:GTA:BAK</t>
  </si>
  <si>
    <t>415.50</t>
  </si>
  <si>
    <t>002:MK:MK:AMSHH:GTA:GTA:B2T</t>
  </si>
  <si>
    <t>371.50</t>
  </si>
  <si>
    <t>002:MK:MK:AMSHH:GT6:GT6:B1K</t>
  </si>
  <si>
    <t>002:MK:MK:AMSHH:GTA:GTA:C1K</t>
  </si>
  <si>
    <t>002:MK:MK:AMSHH:GTA:GTA:B1K</t>
  </si>
  <si>
    <t>002:MK:MK:AMSHH:GT5:GT5:C2T</t>
  </si>
  <si>
    <t>504.00</t>
  </si>
  <si>
    <t>002:MK:MK:AMSHH:GT6:GT6:BAK</t>
  </si>
  <si>
    <t>450.50</t>
  </si>
  <si>
    <t>002:MK:MK:AMSHH:GT6:GT6:C2T</t>
  </si>
  <si>
    <t>002:MK:MK:AMSHH:GTA:GTA:ELT</t>
  </si>
  <si>
    <t>525.50</t>
  </si>
  <si>
    <t>002:MK:MK:AMSHH:GTA:GTA:J1K</t>
  </si>
  <si>
    <t>469.50</t>
  </si>
  <si>
    <t>002:MK:MK:AMSHH:GT3:GT3:ELT</t>
  </si>
  <si>
    <t>001:MOE:16762:S16479:22079:130342</t>
  </si>
  <si>
    <t>002:MK:MK:AMSHH:GT5:GT5:BAK</t>
  </si>
  <si>
    <t>002:MK:MK:AMSHH:GT6:GT6:BLT</t>
  </si>
  <si>
    <t>425.50</t>
  </si>
  <si>
    <t>002:MK:MK:AMSHH:GT3:GT3:E2T</t>
  </si>
  <si>
    <t>002:MK:MK:AMSHH:GT3:GT3:CLT</t>
  </si>
  <si>
    <t>Arena</t>
  </si>
  <si>
    <t>Fabulous Suite</t>
  </si>
  <si>
    <t>Hotel Arena B.v.</t>
  </si>
  <si>
    <t>001:ARE:18352:M134051:170720:272186</t>
  </si>
  <si>
    <t>https://hotelmonitor-cachepage.eclerx.com/savepage/tk_15441703653388476_sr_8422.html</t>
  </si>
  <si>
    <t>AMS_ARE</t>
  </si>
  <si>
    <t>Premium Studio</t>
  </si>
  <si>
    <t>349.00</t>
  </si>
  <si>
    <t>001:ARE:18352:M134051:170720:230640</t>
  </si>
  <si>
    <t>306.50</t>
  </si>
  <si>
    <t>246.50</t>
  </si>
  <si>
    <t>001:ARE:18352:M134051:170720:232073</t>
  </si>
  <si>
    <t>216.50</t>
  </si>
  <si>
    <t>487.50</t>
  </si>
  <si>
    <t>001:ARE:18352:M134051:170721:272186</t>
  </si>
  <si>
    <t>427.50</t>
  </si>
  <si>
    <t>332.00</t>
  </si>
  <si>
    <t>001:ARE:18352:M134051:170721:230640</t>
  </si>
  <si>
    <t>291.50</t>
  </si>
  <si>
    <t>001:ARE:18352:M134051:170721:232073</t>
  </si>
  <si>
    <t>201.50</t>
  </si>
  <si>
    <t>571.00</t>
  </si>
  <si>
    <t>001:ARE:18352:M134051:170719:272186</t>
  </si>
  <si>
    <t>501.50</t>
  </si>
  <si>
    <t>001:ARE:18352:M134051:170719:230640</t>
  </si>
  <si>
    <t>364.50</t>
  </si>
  <si>
    <t>313.00</t>
  </si>
  <si>
    <t>001:ARE:18352:M134051:170719:232073</t>
  </si>
  <si>
    <t>274.50</t>
  </si>
  <si>
    <t>Radisson Blu Amsterdam Airport</t>
  </si>
  <si>
    <t>Radisson Blu Amsterdam Schiphol</t>
  </si>
  <si>
    <t>309.50</t>
  </si>
  <si>
    <t>001:RAD:6183:S6107:6902:130299</t>
  </si>
  <si>
    <t>Boeing Avenue 2,Schiphol-Rijk,Amsterdam Schiphol 1119 PB,Netherlands,31-20-6553131</t>
  </si>
  <si>
    <t>https://hotelmonitor-cachepage.eclerx.com/savepage/tk_15441703285191529_sr_8422.html</t>
  </si>
  <si>
    <t>AMSB_RAD</t>
  </si>
  <si>
    <t>Suite</t>
  </si>
  <si>
    <t>363.50</t>
  </si>
  <si>
    <t>004:CARLSON:RAD:AMSZQ:GTAMER11:GTAMER11:G017</t>
  </si>
  <si>
    <t>262.50</t>
  </si>
  <si>
    <t>001:RAD:6183:S6107:330259:26993</t>
  </si>
  <si>
    <t>227.00</t>
  </si>
  <si>
    <t>001:RAD:6183:S6107:330259:130299</t>
  </si>
  <si>
    <t>217.50</t>
  </si>
  <si>
    <t>004:CARLSON:RAD:AMSZQ:GTAMER10:GTAMER10:STD</t>
  </si>
  <si>
    <t>205.50</t>
  </si>
  <si>
    <t>324.00</t>
  </si>
  <si>
    <t>004:CARLSON:RAD:AMSZQ:GTAMER11:GTAMER11:G010</t>
  </si>
  <si>
    <t>305.50</t>
  </si>
  <si>
    <t>004:CARLSON:RAD:AMSZQ:GTAMER10:GTAMER10:G013</t>
  </si>
  <si>
    <t>300.00</t>
  </si>
  <si>
    <t>Junior Suite Airport View</t>
  </si>
  <si>
    <t>004:CARLSON:RAD:AMSZQ:GTAMER10:GTAMER10:G016</t>
  </si>
  <si>
    <t>263.00</t>
  </si>
  <si>
    <t>004:CARLSON:RAD:AMSZQ:GTAMER10:GTAMER10:G017</t>
  </si>
  <si>
    <t>004:CARLSON:RAD:AMSZQ:GTAMER10:GTAMER10:BUS</t>
  </si>
  <si>
    <t>245.50</t>
  </si>
  <si>
    <t>004:CARLSON:RAD:AMSZQ:GTANET:GTANET:STD</t>
  </si>
  <si>
    <t>004:CARLSON:RAD:AMSZQ:GTAMER10:GTAMER10:G010</t>
  </si>
  <si>
    <t>241.50</t>
  </si>
  <si>
    <t>314.50</t>
  </si>
  <si>
    <t>004:CARLSON:RAD:AMSZQ:GTABB:GTABB:STD</t>
  </si>
  <si>
    <t>291.00</t>
  </si>
  <si>
    <t>001:RAD:6183:S6107:6902:26993</t>
  </si>
  <si>
    <t>340.50</t>
  </si>
  <si>
    <t>004:CARLSON:RAD:AMSZQ:GTAMER11:GTAMER11:G001</t>
  </si>
  <si>
    <t>321.50</t>
  </si>
  <si>
    <t>347.00</t>
  </si>
  <si>
    <t>004:CARLSON:RAD:AMSZQ:GTAMER11:GTAMER11:G016</t>
  </si>
  <si>
    <t>004:CARLSON:RAD:AMSZQ:GTAMER10:GTAMER10:G001</t>
  </si>
  <si>
    <t>257.50</t>
  </si>
  <si>
    <t>004:CARLSON:RAD:AMSZQ:GTAMER11:GTAMER11:STD</t>
  </si>
  <si>
    <t>269.50</t>
  </si>
  <si>
    <t>319.00</t>
  </si>
  <si>
    <t>004:CARLSON:RAD:AMSZQ:GTAMER11:GTAMER11:BUS</t>
  </si>
  <si>
    <t>385.50</t>
  </si>
  <si>
    <t>004:CARLSON:RAD:AMSZQ:GTAMER11:GTAMER11:G013</t>
  </si>
  <si>
    <t>364.00</t>
  </si>
  <si>
    <t>Clink Amsterdam Noord</t>
  </si>
  <si>
    <t>001:91F:106728:M140913:204052:257939</t>
  </si>
  <si>
    <t>Badhuiskade 3,Amsterdam 1031 KV,Netherlands,0044-207-1839400</t>
  </si>
  <si>
    <t>https://hotelmonitor-cachepage.eclerx.com/savepage/tk_15441703379937868_sr_8422.html</t>
  </si>
  <si>
    <t>AMS_91F</t>
  </si>
  <si>
    <t>165.50</t>
  </si>
  <si>
    <t>Hotel Old Quarter</t>
  </si>
  <si>
    <t>Comfort Canal View Room</t>
  </si>
  <si>
    <t>Old Quarter Hotel</t>
  </si>
  <si>
    <t>197.00</t>
  </si>
  <si>
    <t>001:918:84378:S105034:128854:364965</t>
  </si>
  <si>
    <t>Warmoestraat 22,Amsterdam 1012 JD,Netherlands,31-20-6266429</t>
  </si>
  <si>
    <t>https://hotelmonitor-cachepage.eclerx.com/savepage/tk_15441703477705073_sr_8422.html</t>
  </si>
  <si>
    <t>AMS_918</t>
  </si>
  <si>
    <t>001:918:84378:S105034:128854:232684</t>
  </si>
  <si>
    <t>140.00</t>
  </si>
  <si>
    <t>001:918:84378:S105034:128854:232702</t>
  </si>
  <si>
    <t>001:918:84378:S105034:182653:364965</t>
  </si>
  <si>
    <t>001:918:84378:S105034:182653:232684</t>
  </si>
  <si>
    <t>001:918:84378:S105034:182653:232702</t>
  </si>
  <si>
    <t>187.00</t>
  </si>
  <si>
    <t>001:918:84378:S105034:129907:364965</t>
  </si>
  <si>
    <t>001:918:84378:S105034:129907:232684</t>
  </si>
  <si>
    <t>001:918:84378:S105034:129907:232702</t>
  </si>
  <si>
    <t>NH Collection Amsterdam Grand Hotel Krasnapolsky</t>
  </si>
  <si>
    <t>Nh Collection Grand Hotel Krasnapolsky</t>
  </si>
  <si>
    <t>529.00</t>
  </si>
  <si>
    <t>001:KRA:12380:M128514:218598:323447</t>
  </si>
  <si>
    <t>Dam 9,Amsterdam 1012 JS,Netherlands,31-20-5549111</t>
  </si>
  <si>
    <t>https://hotelmonitor-cachepage.eclerx.com/savepage/tk_15441703351072438_sr_8422.html</t>
  </si>
  <si>
    <t>AMS_KRA</t>
  </si>
  <si>
    <t>Premium Free Breakfast Room</t>
  </si>
  <si>
    <t>714.00</t>
  </si>
  <si>
    <t>001:KRA:12380:M128514:218598:323445</t>
  </si>
  <si>
    <t>626.50</t>
  </si>
  <si>
    <t>451.00</t>
  </si>
  <si>
    <t>001:KRA:12380:M128514:154308:323197</t>
  </si>
  <si>
    <t>Premium Special Deal Room</t>
  </si>
  <si>
    <t>635.00</t>
  </si>
  <si>
    <t>001:KRA:12380:M128514:154308:323196</t>
  </si>
  <si>
    <t>557.50</t>
  </si>
  <si>
    <t>001:KRA:12380:M128514:412233:525123</t>
  </si>
  <si>
    <t>470.00</t>
  </si>
  <si>
    <t>Premium Special Deal with Breakfast Room</t>
  </si>
  <si>
    <t>720.50</t>
  </si>
  <si>
    <t>001:KRA:12380:M128514:412233:525125</t>
  </si>
  <si>
    <t>632.00</t>
  </si>
  <si>
    <t>Premium Flexible Room</t>
  </si>
  <si>
    <t>001:KRA:12380:M128514:154307:323222</t>
  </si>
  <si>
    <t>001:KRA:12380:M128514:154307:323223</t>
  </si>
  <si>
    <t>619.00</t>
  </si>
  <si>
    <t>001:KRA:12380:M128514:154304:279020</t>
  </si>
  <si>
    <t>Premium Flex with Breakfast Room</t>
  </si>
  <si>
    <t>804.00</t>
  </si>
  <si>
    <t>001:KRA:12380:M128514:154304:279017</t>
  </si>
  <si>
    <t>705.00</t>
  </si>
  <si>
    <t>Crowne Plaza Schiphol Amsterdam</t>
  </si>
  <si>
    <t>Crowne Plaza Amsterdam Schiphol</t>
  </si>
  <si>
    <t>002:IHG:CP:AMSAP:GT2:GT2:STN</t>
  </si>
  <si>
    <t>Planeetbaan 2, Amsterdam Schiphol 2132 HZ, Netherlands, 31-23-5650000, http://www.ihg.com</t>
  </si>
  <si>
    <t>https://hotelmonitor-cachepage.eclerx.com/savepage/tk_15441703304886358_sr_8422.html</t>
  </si>
  <si>
    <t>AMSB_CRO</t>
  </si>
  <si>
    <t>148.00</t>
  </si>
  <si>
    <t>Standard Room (2 Double Beds) Non Smoking</t>
  </si>
  <si>
    <t>002:IHG:CP:AMSAP:GT2:GT2:2DN</t>
  </si>
  <si>
    <t>191.00</t>
  </si>
  <si>
    <t>002:IHG:CP:AMSAP:GTA:GTA:STN</t>
  </si>
  <si>
    <t>002:IHG:CP:AMSAP:GTA:GTA:2DN</t>
  </si>
  <si>
    <t>2 Double Beds Superior Nonsmoking</t>
  </si>
  <si>
    <t>002:IHG:CP:AMSAP:GT2:GT2:TOT</t>
  </si>
  <si>
    <t>1 KING BED SUPERIOR NOSMK</t>
  </si>
  <si>
    <t>199.50</t>
  </si>
  <si>
    <t>002:IHG:CP:AMSAP:GT2:GT2:KON</t>
  </si>
  <si>
    <t>181.00</t>
  </si>
  <si>
    <t>002:IHG:CP:AMSAP:G3H:G3H:STN</t>
  </si>
  <si>
    <t>183.00</t>
  </si>
  <si>
    <t>002:IHG:CP:AMSAP:G3H:G3H:2DN</t>
  </si>
  <si>
    <t>CLUB ROOM NONSMOKING</t>
  </si>
  <si>
    <t>002:IHG:CP:AMSAP:GT2:GT2:DXN</t>
  </si>
  <si>
    <t>202.00</t>
  </si>
  <si>
    <t>002:IHG:CP:AMSAP:GTA:GTA:TOT</t>
  </si>
  <si>
    <t>002:IHG:CP:AMSAP:GT3:GT3:STN</t>
  </si>
  <si>
    <t>002:IHG:CP:AMSAP:GT3:GT3:2DN</t>
  </si>
  <si>
    <t>231.00</t>
  </si>
  <si>
    <t>002:IHG:CP:AMSAP:G3H:G3H:TOT</t>
  </si>
  <si>
    <t>002:IHG:CP:AMSAP:GTA:GTA:KON</t>
  </si>
  <si>
    <t>002:IHG:CP:AMSAP:G3H:G3H:KON</t>
  </si>
  <si>
    <t>216.00</t>
  </si>
  <si>
    <t>002:IHG:CP:AMSAP:GTA:GTA:DXN</t>
  </si>
  <si>
    <t>002:IHG:CP:AMSAP:G3H:G3H:DXN</t>
  </si>
  <si>
    <t>264.00</t>
  </si>
  <si>
    <t>002:IHG:CP:AMSAP:GT3:GT3:TOT</t>
  </si>
  <si>
    <t>002:IHG:CP:AMSAP:GT3:GT3:KON</t>
  </si>
  <si>
    <t>002:IHG:CP:AMSAP:GT3:GT3:DXN</t>
  </si>
  <si>
    <t>NH Amsterdam Centre</t>
  </si>
  <si>
    <t>Standard with View - Flexible with Breakfast Room</t>
  </si>
  <si>
    <t>Nh Amsterdam Centre</t>
  </si>
  <si>
    <t>403.00</t>
  </si>
  <si>
    <t>001:GOL1:16831:M154221:248589:352059</t>
  </si>
  <si>
    <t>Stadhoudrskade 7,Amsterdam 1054 ES,Netherlands,31-20-6851351</t>
  </si>
  <si>
    <t>https://hotelmonitor-cachepage.eclerx.com/savepage/tk_1544170375745296_sr_8422.html</t>
  </si>
  <si>
    <t>AMS_GOL1</t>
  </si>
  <si>
    <t>353.50</t>
  </si>
  <si>
    <t>Standard with View - Flexible Room</t>
  </si>
  <si>
    <t>001:GOL1:16831:M154221:248588:352062</t>
  </si>
  <si>
    <t>289.50</t>
  </si>
  <si>
    <t>Standard with View - Special Deal Room</t>
  </si>
  <si>
    <t>321.00</t>
  </si>
  <si>
    <t>001:GOL1:16831:M154221:248593:352053</t>
  </si>
  <si>
    <t>281.50</t>
  </si>
  <si>
    <t>Standard with View - Special Deal with Breakfast Room</t>
  </si>
  <si>
    <t>471.00</t>
  </si>
  <si>
    <t>001:GOL1:16831:M154221:412129:525079</t>
  </si>
  <si>
    <t>413.00</t>
  </si>
  <si>
    <t>Rembrandt Square Hotel Amsterdam</t>
  </si>
  <si>
    <t>223.00</t>
  </si>
  <si>
    <t>001:EDE2:19043:S21037:410305:418985</t>
  </si>
  <si>
    <t>Amstelstraat 17,Amsterdam 1017 DA,Netherlands,31-20-8904747</t>
  </si>
  <si>
    <t>https://hotelmonitor-cachepage.eclerx.com/savepage/tk_1544170365754412_sr_8422.html</t>
  </si>
  <si>
    <t>AMS_EDE2</t>
  </si>
  <si>
    <t>209.00</t>
  </si>
  <si>
    <t>001:EDE2:19043:S21037:410305:103421</t>
  </si>
  <si>
    <t>184.00</t>
  </si>
  <si>
    <t>Nieuw Slotania Hotel</t>
  </si>
  <si>
    <t>Nieuw Slotania</t>
  </si>
  <si>
    <t>001:NIE:11334:M111854:135147:53891</t>
  </si>
  <si>
    <t>https://hotelmonitor-cachepage.eclerx.com/savepage/tk_1544170357087416_sr_8422.html</t>
  </si>
  <si>
    <t>AMS_NIE</t>
  </si>
  <si>
    <t>001:NIE:11334:M111854:135131:53891</t>
  </si>
  <si>
    <t>Ink Hotel Amsterdam Mgallery</t>
  </si>
  <si>
    <t>Classic room - twin beds</t>
  </si>
  <si>
    <t>INK Hotel Amsterdam, MGallery Collection</t>
  </si>
  <si>
    <t>335.00</t>
  </si>
  <si>
    <t>004:ACCOR:ME:1159:RA3DER:RA3DER:TWD</t>
  </si>
  <si>
    <t>Nieuwezijds Voorburgwal 67,Amsterdam 1012 RE,Netherlands,31-20-6275900</t>
  </si>
  <si>
    <t>https://hotelmonitor-cachepage.eclerx.com/savepage/tk_15441703471710753_sr_8422.html</t>
  </si>
  <si>
    <t>AMS_SOF</t>
  </si>
  <si>
    <t>Superior Room twin beds</t>
  </si>
  <si>
    <t>370.00</t>
  </si>
  <si>
    <t>004:ACCOR:ME:1159:RA3DER:RA3DER:TWB</t>
  </si>
  <si>
    <t>Superior Room with king-size bed</t>
  </si>
  <si>
    <t>004:ACCOR:ME:1159:RA3DER:RA3DER:KGB</t>
  </si>
  <si>
    <t>004:ACCOR:ME:1159:RB3DER:RB3DER:TWD</t>
  </si>
  <si>
    <t>392.00</t>
  </si>
  <si>
    <t>433.00</t>
  </si>
  <si>
    <t>004:ACCOR:ME:1159:RB1DER:RB1DER:TWD</t>
  </si>
  <si>
    <t>394.00</t>
  </si>
  <si>
    <t>Deluxe Room 1 King-size Bed</t>
  </si>
  <si>
    <t>441.00</t>
  </si>
  <si>
    <t>004:ACCOR:ME:1159:RA3DER:RA3DER:KGA</t>
  </si>
  <si>
    <t>459.00</t>
  </si>
  <si>
    <t>004:ACCOR:ME:1159:RB3DER:RB3DER:TWB</t>
  </si>
  <si>
    <t>425.00</t>
  </si>
  <si>
    <t>004:ACCOR:ME:1159:RB3DER:RB3DER:KGB</t>
  </si>
  <si>
    <t>004:ACCOR:ME:1159:RB1DER:RB1DER:TWB</t>
  </si>
  <si>
    <t>004:ACCOR:ME:1159:RB1DER:RB1DER:KGB</t>
  </si>
  <si>
    <t>530.00</t>
  </si>
  <si>
    <t>004:ACCOR:ME:1159:RB3DER:RB3DER:KGA</t>
  </si>
  <si>
    <t>490.00</t>
  </si>
  <si>
    <t>004:ACCOR:ME:1159:RB1DER:RB1DER:KGA</t>
  </si>
  <si>
    <t>Courtyard Amsterdam Atlas</t>
  </si>
  <si>
    <t>Standard Guest room 1 King or 2 Twin/Single Bed(s)</t>
  </si>
  <si>
    <t>Courtyard by Marriott Amsterdam Arena</t>
  </si>
  <si>
    <t>195.50</t>
  </si>
  <si>
    <t>002:MC:CY:AMSAA:CVNO:GTA:GENR</t>
  </si>
  <si>
    <t>Hoogoorddreef 1, Amsterdam 1101 BA, Netherlands, 31-20-2415000, http://www.marriott.com/amsaa</t>
  </si>
  <si>
    <t>https://hotelmonitor-cachepage.eclerx.com/savepage/tk_15441703415047157_sr_8422.html</t>
  </si>
  <si>
    <t>AMS_91E</t>
  </si>
  <si>
    <t>178.00</t>
  </si>
  <si>
    <t>002:MC:CY:AMSAA:TBDB:GT4:GENR</t>
  </si>
  <si>
    <t>Superior Guest room 1 King or 2 Twin/Single Bed(s)</t>
  </si>
  <si>
    <t>357.00</t>
  </si>
  <si>
    <t>002:MC:CY:AMSAA:DLWH:GT6:VIEW</t>
  </si>
  <si>
    <t>Premium Larger Guest room 1 King</t>
  </si>
  <si>
    <t>002:MC:CY:AMSAA:DLWI:GT6:PMRS</t>
  </si>
  <si>
    <t>Mercure Centre Canal District</t>
  </si>
  <si>
    <t>Standard Room With 1 Double Bed</t>
  </si>
  <si>
    <t>Mercure Amsterdam Centre Canal District</t>
  </si>
  <si>
    <t>004:ACCOR:XM:1032:RA3DER:RA3DER:DBC</t>
  </si>
  <si>
    <t>Noorderstraat 46,Amsterdam 1017 TV,Netherlands,31-20-6220328</t>
  </si>
  <si>
    <t>https://hotelmonitor-cachepage.eclerx.com/savepage/tk_15441703634590325_sr_8422.html</t>
  </si>
  <si>
    <t>AMS_MER</t>
  </si>
  <si>
    <t>244.00</t>
  </si>
  <si>
    <t>Standard Room with 2 Single Beds</t>
  </si>
  <si>
    <t>004:ACCOR:XM:1032:RA3DER:RA3DER:TWC</t>
  </si>
  <si>
    <t>283.00</t>
  </si>
  <si>
    <t>004:ACCOR:XM:1032:RA1DER:RA1DER:DBC</t>
  </si>
  <si>
    <t>004:ACCOR:XM:1032:RA1DER:RA1DER:TWC</t>
  </si>
  <si>
    <t>Privilege Room 1 Double Bed</t>
  </si>
  <si>
    <t>004:ACCOR:XM:1032:RA3DER:RA3DER:DBB</t>
  </si>
  <si>
    <t>Privilege Room with Twin Beds</t>
  </si>
  <si>
    <t>004:ACCOR:XM:1032:RA3DER:RA3DER:TWB</t>
  </si>
  <si>
    <t>316.00</t>
  </si>
  <si>
    <t>004:ACCOR:XM:1032:RA1DER:RA1DER:DBB</t>
  </si>
  <si>
    <t>004:ACCOR:XM:1032:RA1DER:RA1DER:TWB</t>
  </si>
  <si>
    <t>004:ACCOR:XM:1032:RB3DER:RB3DER:DBC</t>
  </si>
  <si>
    <t>004:ACCOR:XM:1032:RB3DER:RB3DER:TWC</t>
  </si>
  <si>
    <t>004:ACCOR:XM:1032:RB1DER:RB1DER:DBC</t>
  </si>
  <si>
    <t>004:ACCOR:XM:1032:RB1DER:RB1DER:TWC</t>
  </si>
  <si>
    <t>004:ACCOR:XM:1032:RB3DER:RB3DER:DBB</t>
  </si>
  <si>
    <t>004:ACCOR:XM:1032:RB3DER:RB3DER:TWB</t>
  </si>
  <si>
    <t>383.00</t>
  </si>
  <si>
    <t>004:ACCOR:XM:1032:RB1DER:RB1DER:DBB</t>
  </si>
  <si>
    <t>348.00</t>
  </si>
  <si>
    <t>004:ACCOR:XM:1032:RB1DER:RB1DER:TWB</t>
  </si>
  <si>
    <t>De LEurope Amsterdam  Leading Hotel of the World</t>
  </si>
  <si>
    <t>De L'Europe Amsterdam Leading Hotel of the World</t>
  </si>
  <si>
    <t>928.00</t>
  </si>
  <si>
    <t>001:EUR:9400:M173811:340295:445257</t>
  </si>
  <si>
    <t>Nieuwe Doelenstraat 2-14,Amsterdam 1012 CP,Netherlands,31-20-5311777</t>
  </si>
  <si>
    <t>https://hotelmonitor-cachepage.eclerx.com/savepage/tk_15441703621908114_sr_8422.html</t>
  </si>
  <si>
    <t>AMS_EUR</t>
  </si>
  <si>
    <t>814.00</t>
  </si>
  <si>
    <t>1239.00</t>
  </si>
  <si>
    <t>001:EUR:9400:M173811:340295:445259</t>
  </si>
  <si>
    <t>1086.00</t>
  </si>
  <si>
    <t>Prestige 1 Bedroom Suite</t>
  </si>
  <si>
    <t>2880.00</t>
  </si>
  <si>
    <t>001:EUR:9400:M173811:340295:445261</t>
  </si>
  <si>
    <t>2526.00</t>
  </si>
  <si>
    <t>Grand Deluxe 1 Bedroom Suite</t>
  </si>
  <si>
    <t>2078.00</t>
  </si>
  <si>
    <t>001:EUR:9400:M173811:340295:124767</t>
  </si>
  <si>
    <t>1822.00</t>
  </si>
  <si>
    <t>983.00</t>
  </si>
  <si>
    <t>001:EUR:9400:M173811:340295:445255</t>
  </si>
  <si>
    <t>862.00</t>
  </si>
  <si>
    <t>001:EUR:9400:M173811:340297:445257</t>
  </si>
  <si>
    <t>1293.00</t>
  </si>
  <si>
    <t>001:EUR:9400:M173811:340297:445259</t>
  </si>
  <si>
    <t>1134.00</t>
  </si>
  <si>
    <t>2935.00</t>
  </si>
  <si>
    <t>001:EUR:9400:M173811:340297:445261</t>
  </si>
  <si>
    <t>2574.00</t>
  </si>
  <si>
    <t>2205.00</t>
  </si>
  <si>
    <t>001:EUR:9400:M173811:340297:479241</t>
  </si>
  <si>
    <t>1934.00</t>
  </si>
  <si>
    <t>1038.00</t>
  </si>
  <si>
    <t>001:EUR:9400:M173811:340297:445255</t>
  </si>
  <si>
    <t>910.00</t>
  </si>
  <si>
    <t>836.00</t>
  </si>
  <si>
    <t>001:EUR:9400:M173811:340299:445257</t>
  </si>
  <si>
    <t>733.00</t>
  </si>
  <si>
    <t>1115.00</t>
  </si>
  <si>
    <t>001:EUR:9400:M173811:340299:445259</t>
  </si>
  <si>
    <t>978.00</t>
  </si>
  <si>
    <t>1962.00</t>
  </si>
  <si>
    <t>001:EUR:9400:M173811:340299:445261</t>
  </si>
  <si>
    <t>1721.00</t>
  </si>
  <si>
    <t>885.00</t>
  </si>
  <si>
    <t>001:EUR:9400:M173811:340299:445255</t>
  </si>
  <si>
    <t>776.00</t>
  </si>
  <si>
    <t>Corendon City Hotel Amsterdam</t>
  </si>
  <si>
    <t>001:919:95036:S117428:140419:243712</t>
  </si>
  <si>
    <t>Aletta Jacobslaan 7,Amsterdam 1066 BP,Netherlands,31-20-8207803</t>
  </si>
  <si>
    <t>https://hotelmonitor-cachepage.eclerx.com/savepage/tk_1544170370183843_sr_8422.html</t>
  </si>
  <si>
    <t>AMS_919</t>
  </si>
  <si>
    <t>105.00</t>
  </si>
  <si>
    <t>001:919:95036:S117428:140419:243714</t>
  </si>
  <si>
    <t>Junior  Suite</t>
  </si>
  <si>
    <t>001:919:95036:S117428:140419:243730</t>
  </si>
  <si>
    <t>137.00</t>
  </si>
  <si>
    <t>001:919:95036:S117428:140436:243729</t>
  </si>
  <si>
    <t>001:919:95036:S117428:140436:243712</t>
  </si>
  <si>
    <t>001:919:95036:S117428:140436:243714</t>
  </si>
  <si>
    <t>001:919:95036:S117428:140436:243730</t>
  </si>
  <si>
    <t>125.00</t>
  </si>
  <si>
    <t>001:919:95036:S117428:204369:243712</t>
  </si>
  <si>
    <t>001:919:95036:S117428:204369:243714</t>
  </si>
  <si>
    <t>001:919:95036:S117428:204369:243730</t>
  </si>
  <si>
    <t>001:919:95036:M127811:151334:243729</t>
  </si>
  <si>
    <t>169.00</t>
  </si>
  <si>
    <t>001:919:95036:M127811:151335:243729</t>
  </si>
  <si>
    <t>001:919:95036:M127811:151332:243729</t>
  </si>
  <si>
    <t>001:919:95036:M127811:151332:243714</t>
  </si>
  <si>
    <t>329.00</t>
  </si>
  <si>
    <t>001:919:95036:M127811:151332:243730</t>
  </si>
  <si>
    <t>288.50</t>
  </si>
  <si>
    <t>001:919:95036:M127811:151333:243729</t>
  </si>
  <si>
    <t>220.50</t>
  </si>
  <si>
    <t>001:919:95036:M127811:151333:243714</t>
  </si>
  <si>
    <t>193.50</t>
  </si>
  <si>
    <t>001:919:95036:M127811:151333:243730</t>
  </si>
  <si>
    <t>easyHotel Amsterdam</t>
  </si>
  <si>
    <t>170.50</t>
  </si>
  <si>
    <t>001:912:70636:M83270:108296:210162</t>
  </si>
  <si>
    <t>van Ostadestraat 97,Amsterdam 1072 ST,Netherlands,31-20-8468100</t>
  </si>
  <si>
    <t>https://hotelmonitor-cachepage.eclerx.com/savepage/tk_15441703504095423_sr_8422.html</t>
  </si>
  <si>
    <t>AMS_912</t>
  </si>
  <si>
    <t>147.50</t>
  </si>
  <si>
    <t>Nova Hotel</t>
  </si>
  <si>
    <t>Nova</t>
  </si>
  <si>
    <t>230.00</t>
  </si>
  <si>
    <t>001:NOV1:6170:S6122:6876:26952</t>
  </si>
  <si>
    <t>N.Z Voorburgwal 276,Amsterdam 1012 RS,Netherlands,31-20-6230066</t>
  </si>
  <si>
    <t>https://hotelmonitor-cachepage.eclerx.com/savepage/tk_15441703439590852_sr_8422.html</t>
  </si>
  <si>
    <t>AMS_NOV1</t>
  </si>
  <si>
    <t>001:NOV1:6170:S6122:6876:130363</t>
  </si>
  <si>
    <t>Sheraton Amsterdam Airport Hotel</t>
  </si>
  <si>
    <t>Deluxe Guest room 1 Queen</t>
  </si>
  <si>
    <t>Sheraton</t>
  </si>
  <si>
    <t>002:MC:SI:301:CVNO:GTA:DQUE</t>
  </si>
  <si>
    <t>Schiphol Boulevard 101,Amsterdam Schiphol 1118BG,Netherlands,31-20-3164300</t>
  </si>
  <si>
    <t>https://hotelmonitor-cachepage.eclerx.com/savepage/tk_15441703255647674_sr_8422.html</t>
  </si>
  <si>
    <t>AMSB_SHE</t>
  </si>
  <si>
    <t>Deluxe Guest room 2 Twin/Single Bed(s)</t>
  </si>
  <si>
    <t>002:MC:SI:301:CVNP:GTA:DDLX</t>
  </si>
  <si>
    <t>Deluxe Guest room 1 King</t>
  </si>
  <si>
    <t>282.00</t>
  </si>
  <si>
    <t>002:MC:SI:301:CVNQ:GTA:DKNG</t>
  </si>
  <si>
    <t>Deluxe Guest room 1 Queen Airport view</t>
  </si>
  <si>
    <t>297.00</t>
  </si>
  <si>
    <t>002:MC:SI:301:CVNR:GTA:DCTY</t>
  </si>
  <si>
    <t>270.00</t>
  </si>
  <si>
    <t>Deluxe Guest room 1 King Airport view</t>
  </si>
  <si>
    <t>315.00</t>
  </si>
  <si>
    <t>002:MC:SI:301:CVNS:GTA:CCTY</t>
  </si>
  <si>
    <t>002:MC:SI:301:TBDB:GT4:DQUE</t>
  </si>
  <si>
    <t>002:MC:SI:301:TBDE:GT4:DDLX</t>
  </si>
  <si>
    <t>002:MC:SI:301:TBDF:GT4:DKNG</t>
  </si>
  <si>
    <t>333.00</t>
  </si>
  <si>
    <t>002:MC:SI:301:TBDK:GT4:DCTY</t>
  </si>
  <si>
    <t>Club Club level Guest room 1 Queen High floor</t>
  </si>
  <si>
    <t>406.00</t>
  </si>
  <si>
    <t>002:MC:SI:301:CVNT:GTA:CLBL</t>
  </si>
  <si>
    <t>369.00</t>
  </si>
  <si>
    <t>Club Club level Guest room 2 Twin/Single Bed(s)</t>
  </si>
  <si>
    <t>002:MC:SI:301:CVNU:GTA:TWTW</t>
  </si>
  <si>
    <t>Club Club level Guest room 1 King High floor</t>
  </si>
  <si>
    <t>002:MC:SI:301:CVNV:GTA:CCKG</t>
  </si>
  <si>
    <t>Club Club level Guest room 1 Queen Airport view</t>
  </si>
  <si>
    <t>439.00</t>
  </si>
  <si>
    <t>002:MC:SI:301:CVNW:GTA:CLMV</t>
  </si>
  <si>
    <t>399.00</t>
  </si>
  <si>
    <t>Club Club level Guest room 1 King Airport view</t>
  </si>
  <si>
    <t>455.00</t>
  </si>
  <si>
    <t>002:MC:SI:301:CVNX:GTA:CLPR</t>
  </si>
  <si>
    <t>Executive Club lounge access Larger Guest room 1 Queen</t>
  </si>
  <si>
    <t>738.00</t>
  </si>
  <si>
    <t>002:MC:SI:301:CVNZ:GTA:EQNN</t>
  </si>
  <si>
    <t>671.00</t>
  </si>
  <si>
    <t>Executive Club lounge access Larger Guest room 1 King</t>
  </si>
  <si>
    <t>754.00</t>
  </si>
  <si>
    <t>002:MC:SI:301:WCTB:GTA:EKNG</t>
  </si>
  <si>
    <t>686.00</t>
  </si>
  <si>
    <t>Family Larger Guest room 1 King Sofa bed</t>
  </si>
  <si>
    <t>002:MC:SI:301:CVNY:GTA:EXDX</t>
  </si>
  <si>
    <t>Suite Club lounge access 1 Bedroom Executive Suite</t>
  </si>
  <si>
    <t>861.00</t>
  </si>
  <si>
    <t>002:MC:SI:301:WCTC:GTA:SUIT</t>
  </si>
  <si>
    <t>783.00</t>
  </si>
  <si>
    <t>Nh Naarden</t>
  </si>
  <si>
    <t>NH Naarden</t>
  </si>
  <si>
    <t>001:TUL:7670:M135604:177792:328617</t>
  </si>
  <si>
    <t>Amersfoortsestraatweg 27,Bussum 1401CV,Netherlands,313-569-59911</t>
  </si>
  <si>
    <t>https://hotelmonitor-cachepage.eclerx.com/savepage/tk_15441703793157597_sr_8422.html</t>
  </si>
  <si>
    <t>NAAR_TUL</t>
  </si>
  <si>
    <t>Amsterdam-Naarden, North Holland</t>
  </si>
  <si>
    <t>115.00</t>
  </si>
  <si>
    <t>001:TUL:7670:M135604:177792:328610</t>
  </si>
  <si>
    <t>99.00</t>
  </si>
  <si>
    <t>159.00</t>
  </si>
  <si>
    <t>001:TUL:7670:M135604:412407:526159</t>
  </si>
  <si>
    <t>001:TUL:7670:M135604:412407:526157</t>
  </si>
  <si>
    <t>153.00</t>
  </si>
  <si>
    <t>American Hotel Amsterdam</t>
  </si>
  <si>
    <t>001:AME:23564:S23138:410271:133474</t>
  </si>
  <si>
    <t>303.00</t>
  </si>
  <si>
    <t>https://hotelmonitor-cachepage.eclerx.com/savepage/tk_15441703683060021_sr_8422.html</t>
  </si>
  <si>
    <t>AMS_AME</t>
  </si>
  <si>
    <t>Run of House Double</t>
  </si>
  <si>
    <t>001:AME:23564:S23138:410271:418937</t>
  </si>
  <si>
    <t>241.00</t>
  </si>
  <si>
    <t>Run of House Twin</t>
  </si>
  <si>
    <t>001:AME:23564:S23138:410271:418981</t>
  </si>
  <si>
    <t>001:AME:23564:S23138:410271:123883</t>
  </si>
  <si>
    <t>NH Collection Amsterdam Barbizon Palace</t>
  </si>
  <si>
    <t>Superior with View - Free Breakfast Room</t>
  </si>
  <si>
    <t>Nh Collection Barbizon Palace</t>
  </si>
  <si>
    <t>001:GOL:16830:M154109:248094:351413</t>
  </si>
  <si>
    <t>Prins Hendrikade 59-72,Amsterdam 1012 AD,Netherlands,31-20-5564564</t>
  </si>
  <si>
    <t>https://hotelmonitor-cachepage.eclerx.com/savepage/tk_15441703768319933_sr_8422.html</t>
  </si>
  <si>
    <t>AMS_GOL</t>
  </si>
  <si>
    <t>001:GOL:16830:M154109:248094:351407</t>
  </si>
  <si>
    <t>Superior with View - Special Deal Room</t>
  </si>
  <si>
    <t>001:GOL:16830:M154109:248124:351423</t>
  </si>
  <si>
    <t>001:GOL:16830:M154109:248124:351404</t>
  </si>
  <si>
    <t>328.00</t>
  </si>
  <si>
    <t>001:GOL:16830:M154109:248095:351377</t>
  </si>
  <si>
    <t>Superior with View - Flexible Room</t>
  </si>
  <si>
    <t>001:GOL:16830:M154109:248095:351378</t>
  </si>
  <si>
    <t>461.00</t>
  </si>
  <si>
    <t>001:GOL:16830:M154109:412133:525093</t>
  </si>
  <si>
    <t>404.50</t>
  </si>
  <si>
    <t>Superior  with View Special Deal with Breakfast Room</t>
  </si>
  <si>
    <t>506.50</t>
  </si>
  <si>
    <t>001:GOL:16830:M154109:412133:525095</t>
  </si>
  <si>
    <t>444.50</t>
  </si>
  <si>
    <t>Superior with View - Flex with Breakfast Room</t>
  </si>
  <si>
    <t>570.50</t>
  </si>
  <si>
    <t>001:GOL:16830:M154109:248101:351379</t>
  </si>
  <si>
    <t>500.00</t>
  </si>
  <si>
    <t>525.00</t>
  </si>
  <si>
    <t>001:GOL:16830:M154109:248101:351400</t>
  </si>
  <si>
    <t>The Lancaster Hotel Amsterdam</t>
  </si>
  <si>
    <t>166.00</t>
  </si>
  <si>
    <t>001:LAN:65385:S18090:410315:99496</t>
  </si>
  <si>
    <t>Plantage Middenlaan 48,Amsterdam 1018 DH,Netherlands,31-20-5356888</t>
  </si>
  <si>
    <t>https://hotelmonitor-cachepage.eclerx.com/savepage/tk_1544170370588981_sr_8422.html</t>
  </si>
  <si>
    <t>AMS_LAN</t>
  </si>
  <si>
    <t>001:LAN:65385:S18090:410315:418993</t>
  </si>
  <si>
    <t>001:LAN:65385:S18090:410315:130277</t>
  </si>
  <si>
    <t>NH Bussum Jan Tabak</t>
  </si>
  <si>
    <t>001:GOL:73580:M165879:298637:399681</t>
  </si>
  <si>
    <t>https://hotelmonitor-cachepage.eclerx.com/savepage/tk_15441703319717147_sr_8422.html</t>
  </si>
  <si>
    <t>BUSU_GOL</t>
  </si>
  <si>
    <t>Bussum, North Holland</t>
  </si>
  <si>
    <t>001:GOL:73580:M165879:298637:503219</t>
  </si>
  <si>
    <t>Standard  Special Deal Room</t>
  </si>
  <si>
    <t>001:GOL:73580:M165879:298687:399745</t>
  </si>
  <si>
    <t>119.00</t>
  </si>
  <si>
    <t>Superior Special Deal  Room</t>
  </si>
  <si>
    <t>001:GOL:73580:M165879:298687:503237</t>
  </si>
  <si>
    <t>001:GOL:73580:M165879:298639:503221</t>
  </si>
  <si>
    <t>Standard  Flex with Breakfast Room</t>
  </si>
  <si>
    <t>001:GOL:73580:M165879:298639:399727</t>
  </si>
  <si>
    <t>186.50</t>
  </si>
  <si>
    <t>001:GOL:73580:M165879:298689:503227</t>
  </si>
  <si>
    <t>Standard  Free Breakfast Room</t>
  </si>
  <si>
    <t>001:GOL:73580:M165879:298689:399711</t>
  </si>
  <si>
    <t>001:GOL:73580:M165879:403669:503215</t>
  </si>
  <si>
    <t>001:GOL:73580:M165879:403669:503195</t>
  </si>
  <si>
    <t>194.00</t>
  </si>
  <si>
    <t>Best Western Zaan Inn</t>
  </si>
  <si>
    <t>002:BW:BW:92731:GTAA:GTA:A2TGTAA</t>
  </si>
  <si>
    <t>Grenehout 22,Zaandijk ZAANDAM, 1507 EB,Nauru,31-75-3030340</t>
  </si>
  <si>
    <t>https://hotelmonitor-cachepage.eclerx.com/savepage/tk_15441703796870792_sr_8422.html</t>
  </si>
  <si>
    <t>ZAAI_BES</t>
  </si>
  <si>
    <t>Zaandijk, North Holland</t>
  </si>
  <si>
    <t>002:BW:BW:92731:GTAA:GTA:A1KGTAA</t>
  </si>
  <si>
    <t>146.00</t>
  </si>
  <si>
    <t>1 King Bed Nonsmoking</t>
  </si>
  <si>
    <t>002:BW:BW:92731:GT6A:GT6:A1KGT6A</t>
  </si>
  <si>
    <t>SUITE-1 KING BED NON SMOKING</t>
  </si>
  <si>
    <t>212.00</t>
  </si>
  <si>
    <t>002:BW:BW:92731:GTAB:GTA:S1KGTAB</t>
  </si>
  <si>
    <t>SUITE-1 KING BED NON SMOKING SOFABED</t>
  </si>
  <si>
    <t>002:BW:BW:92731:GTAA:GTA:S1KGTAA</t>
  </si>
  <si>
    <t>SUITE-2 ROOMS 3 BEDS NON SMOKING</t>
  </si>
  <si>
    <t>259.00</t>
  </si>
  <si>
    <t>002:BW:BW:92731:GTAA:GTA:S2CGTAA</t>
  </si>
  <si>
    <t>NH Collection Amsterdam Doelen</t>
  </si>
  <si>
    <t>Superior  with View Flex with Breakfast  Room</t>
  </si>
  <si>
    <t>Nh Collection Amsterdam Doelen</t>
  </si>
  <si>
    <t>558.50</t>
  </si>
  <si>
    <t>001:DOE:12401:M158526:263438:368762</t>
  </si>
  <si>
    <t>Nieuwe Doelenstraat 26,Amsterdam 1012 CP,Netherlands,31-20-5540600</t>
  </si>
  <si>
    <t>https://hotelmonitor-cachepage.eclerx.com/savepage/tk_15441703360813825_sr_8422.html</t>
  </si>
  <si>
    <t>AMS_DOE</t>
  </si>
  <si>
    <t>Superior with View Special Deal with Breakfast Room</t>
  </si>
  <si>
    <t>499.50</t>
  </si>
  <si>
    <t>001:DOE:12401:M158526:348711:454385</t>
  </si>
  <si>
    <t>Superior with View Free Breakfast  Room</t>
  </si>
  <si>
    <t>471.50</t>
  </si>
  <si>
    <t>001:DOE:12401:M158526:263432:368771</t>
  </si>
  <si>
    <t>413.50</t>
  </si>
  <si>
    <t>Superior with View Special Deal  Room</t>
  </si>
  <si>
    <t>408.50</t>
  </si>
  <si>
    <t>001:DOE:12401:M158526:263430:368769</t>
  </si>
  <si>
    <t>Superior with View Flexible Room</t>
  </si>
  <si>
    <t>001:DOE:12401:M158526:263416:368740</t>
  </si>
  <si>
    <t>NH City Centre</t>
  </si>
  <si>
    <t>Superior with View - Special Deal with Breakfast Room</t>
  </si>
  <si>
    <t>Nh Amsterdam City Centre</t>
  </si>
  <si>
    <t>472.00</t>
  </si>
  <si>
    <t>001:TUL:17388:M154173:412195:525161</t>
  </si>
  <si>
    <t>Spuistraat 288-292,Amsterdam 1012 VX,Netherlands,31-20-4204545</t>
  </si>
  <si>
    <t>https://hotelmonitor-cachepage.eclerx.com/savepage/tk_1544170367746551_sr_8422.html</t>
  </si>
  <si>
    <t>AMS_TUL</t>
  </si>
  <si>
    <t>001:TUL:17388:M154173:412195:525163</t>
  </si>
  <si>
    <t>350.00</t>
  </si>
  <si>
    <t>001:TUL:17388:M154173:248541:351892</t>
  </si>
  <si>
    <t>361.50</t>
  </si>
  <si>
    <t>001:TUL:17388:M154173:248541:351881</t>
  </si>
  <si>
    <t>297.50</t>
  </si>
  <si>
    <t>001:TUL:17388:M154173:248539:351877</t>
  </si>
  <si>
    <t>Superior with View - Flexible with Breakfast Room</t>
  </si>
  <si>
    <t>497.00</t>
  </si>
  <si>
    <t>001:TUL:17388:M154173:248539:351888</t>
  </si>
  <si>
    <t>435.50</t>
  </si>
  <si>
    <t>001:TUL:17388:M154173:248538:351876</t>
  </si>
  <si>
    <t>320.50</t>
  </si>
  <si>
    <t>001:TUL:17388:M154173:248538:351887</t>
  </si>
  <si>
    <t>384.50</t>
  </si>
  <si>
    <t>Apollo Museumhotel Amsterdam City Centre</t>
  </si>
  <si>
    <t>Apollo Museum Hotel Amsterdam</t>
  </si>
  <si>
    <t>001:9H:35102:M140912:204043:156160</t>
  </si>
  <si>
    <t>https://hotelmonitor-cachepage.eclerx.com/savepage/tk_15441703742334678_sr_8422.html</t>
  </si>
  <si>
    <t>AMS_9H</t>
  </si>
  <si>
    <t>309.00</t>
  </si>
  <si>
    <t>001:9H:35102:M140912:204043:308382</t>
  </si>
  <si>
    <t>001:9H:35102:M140912:204043:156161</t>
  </si>
  <si>
    <t>001:9H:35102:M140912:204043:308379</t>
  </si>
  <si>
    <t>001:9H:35102:M140912:204045:156160</t>
  </si>
  <si>
    <t>001:9H:35102:M140912:204045:308382</t>
  </si>
  <si>
    <t>001:9H:35102:M140912:204045:156161</t>
  </si>
  <si>
    <t>001:9H:35102:M140912:204045:308379</t>
  </si>
  <si>
    <t>273.50</t>
  </si>
  <si>
    <t>001:9H:35102:M140912:204046:156160</t>
  </si>
  <si>
    <t>001:9H:35102:M140912:204046:308382</t>
  </si>
  <si>
    <t>001:9H:35102:M140912:204046:156161</t>
  </si>
  <si>
    <t>001:9H:35102:M140912:204046:308379</t>
  </si>
  <si>
    <t>001:9H:35102:M140912:204047:156160</t>
  </si>
  <si>
    <t>338.00</t>
  </si>
  <si>
    <t>001:9H:35102:M140912:204047:308382</t>
  </si>
  <si>
    <t>001:9H:35102:M140912:204047:156161</t>
  </si>
  <si>
    <t>001:9H:35102:M140912:204047:308379</t>
  </si>
  <si>
    <t>Hyatt Regency Aamsterdam</t>
  </si>
  <si>
    <t>Canal View King</t>
  </si>
  <si>
    <t>Hyatt Regency Amsterdam</t>
  </si>
  <si>
    <t>004:HYATT:HY:AMSRA:GT14:GT14:1VWK</t>
  </si>
  <si>
    <t>Sarphatistraat 104,Amsterdam AMSTERDAM, NETHERLANDS, 1018 GV,Netherlands,31-20-5541234</t>
  </si>
  <si>
    <t>https://hotelmonitor-cachepage.eclerx.com/savepage/tk_15441703465013754_sr_8422.html</t>
  </si>
  <si>
    <t>AMS_HYA</t>
  </si>
  <si>
    <t>004:HYATT:HY:AMSRA:GT24:GT24:1VWK</t>
  </si>
  <si>
    <t>Club King</t>
  </si>
  <si>
    <t>382.00</t>
  </si>
  <si>
    <t>004:HYATT:HY:AMSRA:GT14:GT14:CLBK</t>
  </si>
  <si>
    <t>Club Twin</t>
  </si>
  <si>
    <t>004:HYATT:HY:AMSRA:GT14:GT14:CLBT</t>
  </si>
  <si>
    <t>450.00</t>
  </si>
  <si>
    <t>004:HYATT:HY:AMSRA:GT24:GT24:CLBK</t>
  </si>
  <si>
    <t>004:HYATT:HY:AMSRA:GT24:GT24:CLBT</t>
  </si>
  <si>
    <t>W Amsterdam</t>
  </si>
  <si>
    <t>Cozy Exchange Guest room 1 King Atrium view Exchange</t>
  </si>
  <si>
    <t>002:MC:WH:4090:DUOC:GT2:HARB</t>
  </si>
  <si>
    <t>Spuistraat 175,Amsterdam AMSTERDAM, 1012 VN,Netherlands,31-20-811-2500</t>
  </si>
  <si>
    <t>https://hotelmonitor-cachepage.eclerx.com/savepage/tk_15441703337726183_sr_8422.html</t>
  </si>
  <si>
    <t>AMS_WAM</t>
  </si>
  <si>
    <t>Wonderful Exchange Guest room 1 King City view Exchange</t>
  </si>
  <si>
    <t>002:MC:WH:4090:DUOE:GT2:DKNG</t>
  </si>
  <si>
    <t>Wonderful Exchange Guest room 2 Twin/Single Bed(s)</t>
  </si>
  <si>
    <t>002:MC:WH:4090:DUOF:GT2:DLAN</t>
  </si>
  <si>
    <t>576.00</t>
  </si>
  <si>
    <t>002:MC:WH:4090:TBDB:GT4:HARB</t>
  </si>
  <si>
    <t>523.50</t>
  </si>
  <si>
    <t>Fabulous Bank Guest room 1 King City view Bank</t>
  </si>
  <si>
    <t>002:MC:WH:4090:TBDK:GT4:PMRS</t>
  </si>
  <si>
    <t>002:MC:WH:4090:DUOG:GT2:PMRS</t>
  </si>
  <si>
    <t>Fabulous Bank Guest room 2 Twin/Single Bed(s) City view</t>
  </si>
  <si>
    <t>002:MC:WH:4090:DUOH:GT2:PKVW</t>
  </si>
  <si>
    <t>606.00</t>
  </si>
  <si>
    <t>002:MC:WH:4090:TBDE:GT4:DKNG</t>
  </si>
  <si>
    <t>002:MC:WH:4090:TBDF:GT4:DLAN</t>
  </si>
  <si>
    <t>Fabulous Canal Bank Guest room 1 King Canal view Bank</t>
  </si>
  <si>
    <t>640.00</t>
  </si>
  <si>
    <t>002:MC:WH:4090:DUOS:GT2:PDLX</t>
  </si>
  <si>
    <t>697.00</t>
  </si>
  <si>
    <t>002:MC:WH:4090:TBDL:GT4:PKVW</t>
  </si>
  <si>
    <t>634.00</t>
  </si>
  <si>
    <t>Cool Corner 1 Bedroom Suite 1 King Exchange Corner room</t>
  </si>
  <si>
    <t>729.00</t>
  </si>
  <si>
    <t>002:MC:WH:4090:DUOT:GT2:CNKG</t>
  </si>
  <si>
    <t>743.00</t>
  </si>
  <si>
    <t>002:MC:WH:4090:TBDP:GT4:PDLX</t>
  </si>
  <si>
    <t>675.50</t>
  </si>
  <si>
    <t>834.00</t>
  </si>
  <si>
    <t>002:MC:WH:4090:TBDQ:GT4:CNKG</t>
  </si>
  <si>
    <t>758.00</t>
  </si>
  <si>
    <t>Best Western Plus Amedia Amsterdam Airport</t>
  </si>
  <si>
    <t>002:BW:BW:92736:GTAB:GTA:A2TGTAB</t>
  </si>
  <si>
    <t>Boeingavenue 333,Hoofddorp SCHIPHOL, 1119 PH, NETHERLANDS,Netherlands,31-20-2374790</t>
  </si>
  <si>
    <t>https://hotelmonitor-cachepage.eclerx.com/savepage/tk_1544170332345786_sr_8422.html</t>
  </si>
  <si>
    <t>HOOF_BES</t>
  </si>
  <si>
    <t>151.00</t>
  </si>
  <si>
    <t>Hoofddorp, North Holland</t>
  </si>
  <si>
    <t>2 SINGLE BEDS NONSMOKING</t>
  </si>
  <si>
    <t>002:BW:BW:92736:GT3D:GT3:B2TGT3D</t>
  </si>
  <si>
    <t>Hampshire Hotel Beethoven</t>
  </si>
  <si>
    <t>001:BEE:4224:M122230:145204:267307</t>
  </si>
  <si>
    <t>Beethovenstraat 43,Amsterdam 1077  HN,Netherlands,31-20-6644816</t>
  </si>
  <si>
    <t>https://hotelmonitor-cachepage.eclerx.com/savepage/tk_1544170353059618_sr_8422.html</t>
  </si>
  <si>
    <t>AMS_BEE</t>
  </si>
  <si>
    <t>289.00</t>
  </si>
  <si>
    <t>001:BEE:4224:M122230:145204:267306</t>
  </si>
  <si>
    <t>001:BEE:4224:M122230:145189:267307</t>
  </si>
  <si>
    <t>001:BEE:4224:M122230:145189:267306</t>
  </si>
  <si>
    <t>207.00</t>
  </si>
  <si>
    <t>001:BEE:4224:M122230:145190:267307</t>
  </si>
  <si>
    <t>001:BEE:4224:M122230:145190:267306</t>
  </si>
  <si>
    <t>001:BEE:4224:S4184:4709:120115</t>
  </si>
  <si>
    <t>001:BEE:4224:S4184:4709:131368</t>
  </si>
  <si>
    <t>001:BEE:4224:S4184:4709:149212</t>
  </si>
  <si>
    <t>001:BEE:4224:S4184:4709:58610</t>
  </si>
  <si>
    <t>001:BEE:4224:S4184:196411:120115</t>
  </si>
  <si>
    <t>128.00</t>
  </si>
  <si>
    <t>001:BEE:4224:S4184:196411:131368</t>
  </si>
  <si>
    <t>112.00</t>
  </si>
  <si>
    <t>001:BEE:4224:S4184:196411:149212</t>
  </si>
  <si>
    <t>001:BEE:4224:S4184:196411:58610</t>
  </si>
  <si>
    <t>001:BEE:4224:S4184:115508:120115</t>
  </si>
  <si>
    <t>001:BEE:4224:S4184:115508:131368</t>
  </si>
  <si>
    <t>124.00</t>
  </si>
  <si>
    <t>001:BEE:4224:S4184:115508:149212</t>
  </si>
  <si>
    <t>001:BEE:4224:S4184:115508:58610</t>
  </si>
  <si>
    <t>Ibis Amsterdam City West</t>
  </si>
  <si>
    <t>Room for one or two people with our new Ibis beds</t>
  </si>
  <si>
    <t>Ibis City West</t>
  </si>
  <si>
    <t>004:ACCOR:II:5140:RASDER:RASDER:DBCZ</t>
  </si>
  <si>
    <t>Transformatorweg 36,Amsterdam 1014 AK,Netherlands,31-20-5811111</t>
  </si>
  <si>
    <t>https://hotelmonitor-cachepage.eclerx.com/savepage/tk_1544170338499498_sr_8422.html</t>
  </si>
  <si>
    <t>AMS_IBI3</t>
  </si>
  <si>
    <t>Room with Ibis twin beds</t>
  </si>
  <si>
    <t>004:ACCOR:II:5140:RASDER:RASDER:TWCZ</t>
  </si>
  <si>
    <t>004:ACCOR:II:5140:RA1DER:RA1DER:DBCZ</t>
  </si>
  <si>
    <t>004:ACCOR:II:5140:RA1DER:RA1DER:TWCZ</t>
  </si>
  <si>
    <t>Business Room with views of the Amsterdam skyline.</t>
  </si>
  <si>
    <t>004:ACCOR:II:5140:RASDER:RASDER:DBB</t>
  </si>
  <si>
    <t>004:ACCOR:II:5140:RA1DER:RA1DER:DBB</t>
  </si>
  <si>
    <t>004:ACCOR:II:5140:RB1DER:RB1DER:DBCZ</t>
  </si>
  <si>
    <t>004:ACCOR:II:5140:RB1DER:RB1DER:TWCZ</t>
  </si>
  <si>
    <t>Triple room with Twin beds and 1 single sofa bed</t>
  </si>
  <si>
    <t>004:ACCOR:II:5140:RASDER:RASDER:TRCZ</t>
  </si>
  <si>
    <t>004:ACCOR:II:5140:RA1DER:RA1DER:TRCZ</t>
  </si>
  <si>
    <t>225.00</t>
  </si>
  <si>
    <t>260.00</t>
  </si>
  <si>
    <t>004:ACCOR:II:5140:RB1DER:RB1DER:DBB</t>
  </si>
  <si>
    <t>004:ACCOR:II:5140:RB1DER:RB1DER:TRCZ</t>
  </si>
  <si>
    <t>Piet Hein</t>
  </si>
  <si>
    <t>Premium by Riviera Maison Double</t>
  </si>
  <si>
    <t>001:PIE:16853:M100480:124634:228451</t>
  </si>
  <si>
    <t>Vossiusstraat 52-53,Amsterdam 1071 AK,Netherlands,31-20-6627205</t>
  </si>
  <si>
    <t>https://hotelmonitor-cachepage.eclerx.com/savepage/tk_1544170358338173_sr_8422.html</t>
  </si>
  <si>
    <t>AMS_PIE</t>
  </si>
  <si>
    <t>266.50</t>
  </si>
  <si>
    <t>Standard by Riviera Maison Double</t>
  </si>
  <si>
    <t>270.50</t>
  </si>
  <si>
    <t>001:PIE:16853:M100480:124634:228449</t>
  </si>
  <si>
    <t>Standard by Riviera Maison Twin</t>
  </si>
  <si>
    <t>001:PIE:16853:M100480:124634:228441</t>
  </si>
  <si>
    <t>Economy by Riviera Maison Room</t>
  </si>
  <si>
    <t>001:PIE:16853:M100480:124634:228464</t>
  </si>
  <si>
    <t>001:PIE:16853:M100480:124633:228451</t>
  </si>
  <si>
    <t>313.50</t>
  </si>
  <si>
    <t>001:PIE:16853:M100480:124633:228449</t>
  </si>
  <si>
    <t>001:PIE:16853:M100480:124633:228441</t>
  </si>
  <si>
    <t>001:PIE:16853:M100480:124633:228464</t>
  </si>
  <si>
    <t>249.00</t>
  </si>
  <si>
    <t>001:PIE:16853:S16552:22275:228441</t>
  </si>
  <si>
    <t>001:PIE:16853:S16552:22275:228451</t>
  </si>
  <si>
    <t>001:PIE:16853:S16552:22275:228464</t>
  </si>
  <si>
    <t>001:PIE:16853:S16552:22275:228449</t>
  </si>
  <si>
    <t>Mercure Hotel Amsterdam City</t>
  </si>
  <si>
    <t>Classic Guest Room</t>
  </si>
  <si>
    <t>157.50</t>
  </si>
  <si>
    <t>004:ACCOR:XM:1244:RA3DER:RA3DER:DBC</t>
  </si>
  <si>
    <t>Joan Muyskenweg 10,Amsterdam 1096 CJ,Netherlands,31-20-6658181</t>
  </si>
  <si>
    <t>https://hotelmonitor-cachepage.eclerx.com/savepage/tk_15441703430827892_sr_8422.html</t>
  </si>
  <si>
    <t>AMS_MER1</t>
  </si>
  <si>
    <t>182.50</t>
  </si>
  <si>
    <t>004:ACCOR:XM:1244:RA1DER:RA1DER:DBC</t>
  </si>
  <si>
    <t>Business Room with a double bed</t>
  </si>
  <si>
    <t>004:ACCOR:XM:1244:RA3DER:RA3DER:DBA</t>
  </si>
  <si>
    <t>Privilege Double Room</t>
  </si>
  <si>
    <t>004:ACCOR:XM:1244:RA3DER:RA3DER:DBB</t>
  </si>
  <si>
    <t>215.50</t>
  </si>
  <si>
    <t>004:ACCOR:XM:1244:RA1DER:RA1DER:DBA</t>
  </si>
  <si>
    <t>004:ACCOR:XM:1244:RB3DER:RB3DER:DBC</t>
  </si>
  <si>
    <t>Classic Family Room</t>
  </si>
  <si>
    <t>004:ACCOR:XM:1244:RA3DER:RA3DER:DFC</t>
  </si>
  <si>
    <t>Classic Triple Room</t>
  </si>
  <si>
    <t>004:ACCOR:XM:1244:RA3DER:RA3DER:TRC</t>
  </si>
  <si>
    <t>232.50</t>
  </si>
  <si>
    <t>004:ACCOR:XM:1244:RA1DER:RA1DER:DBB</t>
  </si>
  <si>
    <t>004:ACCOR:XM:1244:RA1DER:RA1DER:DFC</t>
  </si>
  <si>
    <t>226.50</t>
  </si>
  <si>
    <t>004:ACCOR:XM:1244:RA1DER:RA1DER:TRC</t>
  </si>
  <si>
    <t>004:ACCOR:XM:1244:RB1DER:RB1DER:DBC</t>
  </si>
  <si>
    <t>004:ACCOR:XM:1244:RB3DER:RB3DER:DBA</t>
  </si>
  <si>
    <t>237.50</t>
  </si>
  <si>
    <t>004:ACCOR:XM:1244:RB3DER:RB3DER:DBB</t>
  </si>
  <si>
    <t>284.50</t>
  </si>
  <si>
    <t>004:ACCOR:XM:1244:RB1DER:RB1DER:DBA</t>
  </si>
  <si>
    <t>258.50</t>
  </si>
  <si>
    <t>292.50</t>
  </si>
  <si>
    <t>004:ACCOR:XM:1244:RB3DER:RB3DER:DFC</t>
  </si>
  <si>
    <t>004:ACCOR:XM:1244:RB1DER:RB1DER:DBB</t>
  </si>
  <si>
    <t>317.50</t>
  </si>
  <si>
    <t>004:ACCOR:XM:1244:RB1DER:RB1DER:DFC</t>
  </si>
  <si>
    <t>004:ACCOR:XM:1244:RB3DER:RB3DER:TRC</t>
  </si>
  <si>
    <t>004:ACCOR:XM:1244:RB1DER:RB1DER:TRC</t>
  </si>
  <si>
    <t>Intercontinental Amstel Amsterdam</t>
  </si>
  <si>
    <t>InterContinental Amstel Amsterdam</t>
  </si>
  <si>
    <t>736.00</t>
  </si>
  <si>
    <t>002:IHG:IC:HAMS:GT2:GT2:CSP</t>
  </si>
  <si>
    <t>Professor Tulpplein 1, Amsterdam 1018 GX, Netherlands, 31-20-6226060, http://www.amsterdam.intercontinental.com</t>
  </si>
  <si>
    <t>https://hotelmonitor-cachepage.eclerx.com/savepage/tk_15441703555445447_sr_8422.html</t>
  </si>
  <si>
    <t>AMS_AMS1</t>
  </si>
  <si>
    <t>669.00</t>
  </si>
  <si>
    <t>833.00</t>
  </si>
  <si>
    <t>002:IHG:IC:HAMS:G3H:G3H:CSP</t>
  </si>
  <si>
    <t>757.00</t>
  </si>
  <si>
    <t>Executive River View 1 King</t>
  </si>
  <si>
    <t>002:IHG:IC:HAMS:GT2:GT2:KXG</t>
  </si>
  <si>
    <t>805.00</t>
  </si>
  <si>
    <t>946.00</t>
  </si>
  <si>
    <t>002:IHG:IC:HAMS:GT7:GT7:CSP</t>
  </si>
  <si>
    <t>892.00</t>
  </si>
  <si>
    <t>960.00</t>
  </si>
  <si>
    <t>002:IHG:IC:HAMS:GT2:GT2:XFT</t>
  </si>
  <si>
    <t>873.00</t>
  </si>
  <si>
    <t>981.00</t>
  </si>
  <si>
    <t>002:IHG:IC:HAMS:G3H:G3H:KXG</t>
  </si>
  <si>
    <t>1051.00</t>
  </si>
  <si>
    <t>002:IHG:IC:HAMS:GT6:GT6:CSP</t>
  </si>
  <si>
    <t>991.00</t>
  </si>
  <si>
    <t>1056.00</t>
  </si>
  <si>
    <t>002:IHG:IC:HAMS:G3H:G3H:XFT</t>
  </si>
  <si>
    <t>1137.00</t>
  </si>
  <si>
    <t>002:IHG:IC:HAMS:GT7:GT7:KXG</t>
  </si>
  <si>
    <t>1072.00</t>
  </si>
  <si>
    <t>Executive Suite City View</t>
  </si>
  <si>
    <t>1182.00</t>
  </si>
  <si>
    <t>002:IHG:IC:HAMS:GT2:GT2:XVG</t>
  </si>
  <si>
    <t>1075.00</t>
  </si>
  <si>
    <t>1232.00</t>
  </si>
  <si>
    <t>002:IHG:IC:HAMS:GT7:GT7:XFT</t>
  </si>
  <si>
    <t>1162.00</t>
  </si>
  <si>
    <t>1242.00</t>
  </si>
  <si>
    <t>002:IHG:IC:HAMS:GT6:GT6:KXG</t>
  </si>
  <si>
    <t>1171.00</t>
  </si>
  <si>
    <t>1279.00</t>
  </si>
  <si>
    <t>002:IHG:IC:HAMS:G3H:G3H:XVG</t>
  </si>
  <si>
    <t>Executive Suite River View</t>
  </si>
  <si>
    <t>1308.00</t>
  </si>
  <si>
    <t>002:IHG:IC:HAMS:GT2:GT2:XEX</t>
  </si>
  <si>
    <t>1189.00</t>
  </si>
  <si>
    <t>1337.00</t>
  </si>
  <si>
    <t>002:IHG:IC:HAMS:GT6:GT6:XFT</t>
  </si>
  <si>
    <t>1262.00</t>
  </si>
  <si>
    <t>1404.00</t>
  </si>
  <si>
    <t>002:IHG:IC:HAMS:G3H:G3H:XEX</t>
  </si>
  <si>
    <t>1277.00</t>
  </si>
  <si>
    <t>1519.00</t>
  </si>
  <si>
    <t>002:IHG:IC:HAMS:GT7:GT7:XVG</t>
  </si>
  <si>
    <t>1433.00</t>
  </si>
  <si>
    <t>1624.00</t>
  </si>
  <si>
    <t>002:IHG:IC:HAMS:GT6:GT6:XVG</t>
  </si>
  <si>
    <t>1532.00</t>
  </si>
  <si>
    <t>1681.00</t>
  </si>
  <si>
    <t>002:IHG:IC:HAMS:GT7:GT7:XEX</t>
  </si>
  <si>
    <t>1586.00</t>
  </si>
  <si>
    <t>1786.00</t>
  </si>
  <si>
    <t>002:IHG:IC:HAMS:GT6:GT6:XEX</t>
  </si>
  <si>
    <t>1685.00</t>
  </si>
  <si>
    <t>DoubleTree by Hilton Amsterdam Centraal Station</t>
  </si>
  <si>
    <t>QUEEN HILTON EXECUTIVE</t>
  </si>
  <si>
    <t>Doubletree by Hilton</t>
  </si>
  <si>
    <t>544.00</t>
  </si>
  <si>
    <t>004:HILTON:DT:AMSCS:GTA44A:GTA44A:Q1D</t>
  </si>
  <si>
    <t>https://hotelmonitor-cachepage.eclerx.com/savepage/tk_15441703638821309_sr_8422.html</t>
  </si>
  <si>
    <t>AMS_CIT6</t>
  </si>
  <si>
    <t>513.00</t>
  </si>
  <si>
    <t>527.00</t>
  </si>
  <si>
    <t>001:CIT6:9409:S9166:10469:152699</t>
  </si>
  <si>
    <t>462.00</t>
  </si>
  <si>
    <t>001:CIT6:9409:S9166:10469:133327</t>
  </si>
  <si>
    <t>Queen Hilton Guest Room</t>
  </si>
  <si>
    <t>004:HILTON:DT:AMSCS:GTA43A:GTA43A:Q1</t>
  </si>
  <si>
    <t>360.00</t>
  </si>
  <si>
    <t>KING MASTER SUITE</t>
  </si>
  <si>
    <t>1015.00</t>
  </si>
  <si>
    <t>004:HILTON:DT:AMSCS:GTA44A:GTA44A:K1DCP1</t>
  </si>
  <si>
    <t>957.00</t>
  </si>
  <si>
    <t>Twin Hilton Guest Room</t>
  </si>
  <si>
    <t>004:HILTON:DT:AMSCS:GTA43A:GTA43A:T2</t>
  </si>
  <si>
    <t>QUEEN JUNIOR SUITE</t>
  </si>
  <si>
    <t>659.00</t>
  </si>
  <si>
    <t>004:HILTON:DT:AMSCS:GTA15A:GTA15A:Q1J</t>
  </si>
  <si>
    <t>622.00</t>
  </si>
  <si>
    <t>625.00</t>
  </si>
  <si>
    <t>004:HILTON:DT:AMSCS:GTA44A:GTA44A:Q1J</t>
  </si>
  <si>
    <t>590.00</t>
  </si>
  <si>
    <t>Queen Hilton Exec Balcony</t>
  </si>
  <si>
    <t>004:HILTON:DT:AMSCS:GTA44A:GTA44A:Q1DC</t>
  </si>
  <si>
    <t>004:HILTON:DT:AMSCS:GTA25A:GTA25A:Q1</t>
  </si>
  <si>
    <t>QUEEN HILTON SUPERIOR</t>
  </si>
  <si>
    <t>004:HILTON:DT:AMSCS:GTA25A:GTA25A:Q1S</t>
  </si>
  <si>
    <t>004:HILTON:DT:AMSCS:GTA43A:GTA43A:Q1S</t>
  </si>
  <si>
    <t>528.00</t>
  </si>
  <si>
    <t>004:HILTON:DT:AMSCS:GTA43A:GTA43A:Q1DC</t>
  </si>
  <si>
    <t>498.00</t>
  </si>
  <si>
    <t>QUEEN ACCESSIBLE GUEST RM</t>
  </si>
  <si>
    <t>004:HILTON:DT:AMSCS:GTA43A:GTA43A:Q1RRC</t>
  </si>
  <si>
    <t>447.00</t>
  </si>
  <si>
    <t>004:HILTON:DT:AMSCS:GTA44A:GTA44A:T2</t>
  </si>
  <si>
    <t>421.00</t>
  </si>
  <si>
    <t>King Deluxe Room</t>
  </si>
  <si>
    <t>463.50</t>
  </si>
  <si>
    <t>004:HILTON:DT:AMSCS:GTA25A:GTA25A:K1D</t>
  </si>
  <si>
    <t>516.00</t>
  </si>
  <si>
    <t>004:HILTON:DT:AMSCS:GTA25A:GTA25A:Q1D</t>
  </si>
  <si>
    <t>469.00</t>
  </si>
  <si>
    <t>732.00</t>
  </si>
  <si>
    <t>001:CIT6:9409:S9166:10469:308199</t>
  </si>
  <si>
    <t>642.00</t>
  </si>
  <si>
    <t>568.00</t>
  </si>
  <si>
    <t>004:HILTON:DT:AMSCS:GTA25A:GTA25A:Q1DC</t>
  </si>
  <si>
    <t>517.00</t>
  </si>
  <si>
    <t>004:HILTON:DT:AMSCS:GTA15A:GTA15A:Q1D</t>
  </si>
  <si>
    <t>532.00</t>
  </si>
  <si>
    <t>004:HILTON:DT:AMSCS:GTA43A:GTA43A:K1D</t>
  </si>
  <si>
    <t>Executive Deluxe Balcony Double</t>
  </si>
  <si>
    <t>001:CIT6:9409:S9166:10469:308200</t>
  </si>
  <si>
    <t>602.00</t>
  </si>
  <si>
    <t>487.00</t>
  </si>
  <si>
    <t>004:HILTON:DT:AMSCS:GTA44A:GTA44A:Q1S</t>
  </si>
  <si>
    <t>641.00</t>
  </si>
  <si>
    <t>001:CIT6:9409:S9166:10469:174083</t>
  </si>
  <si>
    <t>562.00</t>
  </si>
  <si>
    <t>603.00</t>
  </si>
  <si>
    <t>004:HILTON:DT:AMSCS:GTA25A:GTA25A:Q1J</t>
  </si>
  <si>
    <t>1023.00</t>
  </si>
  <si>
    <t>004:HILTON:DT:AMSCS:GTA25A:GTA25A:K1DCP1</t>
  </si>
  <si>
    <t>930.00</t>
  </si>
  <si>
    <t>560.00</t>
  </si>
  <si>
    <t>004:HILTON:DT:AMSCS:GTA43A:GTA43A:Q1J</t>
  </si>
  <si>
    <t>528.50</t>
  </si>
  <si>
    <t>1117.00</t>
  </si>
  <si>
    <t>004:HILTON:DT:AMSCS:GTA15A:GTA15A:K1DCP1</t>
  </si>
  <si>
    <t>1054.00</t>
  </si>
  <si>
    <t>950.00</t>
  </si>
  <si>
    <t>004:HILTON:DT:AMSCS:GTA43A:GTA43A:K1DCP1</t>
  </si>
  <si>
    <t>896.00</t>
  </si>
  <si>
    <t>004:HILTON:DT:AMSCS:GTA44A:GTA44A:Q1RRC</t>
  </si>
  <si>
    <t>004:HILTON:DT:AMSCS:GTA15A:GTA15A:K1D</t>
  </si>
  <si>
    <t>478.00</t>
  </si>
  <si>
    <t>004:HILTON:DT:AMSCS:GTA25A:GTA25A:Q1RRC</t>
  </si>
  <si>
    <t>449.00</t>
  </si>
  <si>
    <t>004:HILTON:DT:AMSCS:GTA15A:GTA15A:Q1</t>
  </si>
  <si>
    <t>004:HILTON:DT:AMSCS:GTA15A:GTA15A:T2</t>
  </si>
  <si>
    <t>004:HILTON:DT:AMSCS:GTA25A:GTA25A:T2</t>
  </si>
  <si>
    <t>004:HILTON:DT:AMSCS:GTA15A:GTA15A:Q1S</t>
  </si>
  <si>
    <t>004:HILTON:DT:AMSCS:GTA44A:GTA44A:Q1</t>
  </si>
  <si>
    <t>004:HILTON:DT:AMSCS:GTA15A:GTA15A:Q1RRC</t>
  </si>
  <si>
    <t>479.00</t>
  </si>
  <si>
    <t>004:HILTON:DT:AMSCS:GTA43A:GTA43A:Q1D</t>
  </si>
  <si>
    <t>452.00</t>
  </si>
  <si>
    <t>495.00</t>
  </si>
  <si>
    <t>004:HILTON:DT:AMSCS:GTA44A:GTA44A:K1D</t>
  </si>
  <si>
    <t>King City Suite</t>
  </si>
  <si>
    <t>869.00</t>
  </si>
  <si>
    <t>001:CIT6:9409:S9166:10469:308201</t>
  </si>
  <si>
    <t>762.00</t>
  </si>
  <si>
    <t>621.00</t>
  </si>
  <si>
    <t>004:HILTON:DT:AMSCS:GTA15A:GTA15A:Q1DC</t>
  </si>
  <si>
    <t>586.00</t>
  </si>
  <si>
    <t>WestCord Fashion Hotel Amsterdam</t>
  </si>
  <si>
    <t>Westcord Fashion</t>
  </si>
  <si>
    <t>001:GOL5:16850:S16547:22272:91102</t>
  </si>
  <si>
    <t>Hendrikje Stoffelsstraat 1,Nachtwachtlaan 11 (for navigation),Amsterdam 1058 GC,Netherlands,31-20-8100800</t>
  </si>
  <si>
    <t>https://hotelmonitor-cachepage.eclerx.com/savepage/tk_15441703591644614_sr_8422.html</t>
  </si>
  <si>
    <t>AMS_GOL5</t>
  </si>
  <si>
    <t>001:GOL5:16850:S16547:22272:130344</t>
  </si>
  <si>
    <t>Hampton By Hilton Amsterdam City Centre East</t>
  </si>
  <si>
    <t>Queen Room Non Smoking</t>
  </si>
  <si>
    <t>Hampton By Hilton Amsterdam Centre East</t>
  </si>
  <si>
    <t>004:HILTON:HX:AMSHX:GTA45A:GTA45A:NUR</t>
  </si>
  <si>
    <t>Panamalaan 188-196,Amsterdam AMSTERDAM, 1019 AZ,Netherlands,31-20-2159999</t>
  </si>
  <si>
    <t>https://hotelmonitor-cachepage.eclerx.com/savepage/tk_15441703332998214_sr_8422.html</t>
  </si>
  <si>
    <t>AMS_HAML</t>
  </si>
  <si>
    <t>268.00</t>
  </si>
  <si>
    <t>Twin Room Non Smoking</t>
  </si>
  <si>
    <t>004:HILTON:HX:AMSHX:GTA45A:GTA45A:NVR</t>
  </si>
  <si>
    <t>004:HILTON:HX:AMSHX:GTA25H:GTA25H:NUR</t>
  </si>
  <si>
    <t>004:HILTON:HX:AMSHX:GTA25H:GTA25H:NVR</t>
  </si>
  <si>
    <t>Queen Accessible Room Non Smoking</t>
  </si>
  <si>
    <t>377.00</t>
  </si>
  <si>
    <t>004:HILTON:HX:AMSHX:GTA45A:GTA45A:NURQB</t>
  </si>
  <si>
    <t>004:HILTON:HX:AMSHX:GTA25H:GTA25H:NURQB</t>
  </si>
  <si>
    <t>Ramada Amsterdam Airport Schiphol</t>
  </si>
  <si>
    <t>1 Queen Bed, Non-Smoking Room</t>
  </si>
  <si>
    <t>004:WY:RA:85085:GTA:GTA:NQ1</t>
  </si>
  <si>
    <t>Sloterweg 299, Amsterdam Schiphol 1171 VB, Netherlands, 31-20-6588110</t>
  </si>
  <si>
    <t>https://hotelmonitor-cachepage.eclerx.com/savepage/tk_1544170327082248_sr_8422.html</t>
  </si>
  <si>
    <t>AMSB_DOR</t>
  </si>
  <si>
    <t>Standing Room Vineyards View</t>
  </si>
  <si>
    <t>147.00</t>
  </si>
  <si>
    <t>004:WY:RA:85085:GTA:GTA:NK1</t>
  </si>
  <si>
    <t>1 King Bed Deluxe Room Non-smoking</t>
  </si>
  <si>
    <t>004:WY:RA:85085:GTA:GTA:BNK1</t>
  </si>
  <si>
    <t>The Manor Amsterdam</t>
  </si>
  <si>
    <t>001:EDE8:17689:S17378:410253:95381</t>
  </si>
  <si>
    <t>Linnaeustraat 89,Amsterdam 1093 EK,Netherlands,31-20-7008400</t>
  </si>
  <si>
    <t>https://hotelmonitor-cachepage.eclerx.com/savepage/tk_15441703673255434_sr_8422.html</t>
  </si>
  <si>
    <t>AMS_EDE8</t>
  </si>
  <si>
    <t>001:EDE8:17689:S17378:410253:130356</t>
  </si>
  <si>
    <t>DoubleTree by Hilton NDSM Wharf</t>
  </si>
  <si>
    <t>Doubletree by Hilton Amsterdam NDSM Wharf</t>
  </si>
  <si>
    <t>001:917:82778:S102484:126745:231642</t>
  </si>
  <si>
    <t>NDSM Plein 28,Amsterdam 1033 WB,Netherlands,31-20-7220666</t>
  </si>
  <si>
    <t>https://hotelmonitor-cachepage.eclerx.com/savepage/tk_15441703780147328_sr_8422.html</t>
  </si>
  <si>
    <t>AMS_917</t>
  </si>
  <si>
    <t>QUEEN SUPERIOR RM WATER VW</t>
  </si>
  <si>
    <t>004:HILTON:DT:AMSAD:GTA25A:GTA25A:Q1SV</t>
  </si>
  <si>
    <t>373.00</t>
  </si>
  <si>
    <t>Queen Deluxe Room</t>
  </si>
  <si>
    <t>004:HILTON:DT:AMSAD:GTA15A:GTA15A:Q1D</t>
  </si>
  <si>
    <t>492.00</t>
  </si>
  <si>
    <t>004:HILTON:DT:AMSAD:GTA15J:GTA15J:Q1D</t>
  </si>
  <si>
    <t>464.00</t>
  </si>
  <si>
    <t>448.00</t>
  </si>
  <si>
    <t>004:HILTON:DT:AMSAD:GTA15A:GTA15A:Q1SV</t>
  </si>
  <si>
    <t>004:HILTON:DT:AMSAD:GTA15L:GTA15L:Q1RRD</t>
  </si>
  <si>
    <t>004:HILTON:DT:AMSAD:GTA15A:GTA15A:Q1RRD</t>
  </si>
  <si>
    <t>444.00</t>
  </si>
  <si>
    <t>004:HILTON:DT:AMSAD:GTA15J:GTA15J:Q1SV</t>
  </si>
  <si>
    <t>419.00</t>
  </si>
  <si>
    <t>Room River View Double</t>
  </si>
  <si>
    <t>001:917:82778:S102484:126745:319850</t>
  </si>
  <si>
    <t>308.00</t>
  </si>
  <si>
    <t>001:917:82778:S102484:126745:231643</t>
  </si>
  <si>
    <t>004:HILTON:DT:AMSAD:GTA25A:GTA25A:Q1RRD</t>
  </si>
  <si>
    <t>295.00</t>
  </si>
  <si>
    <t>004:HILTON:DT:AMSAD:GTA15L:GTA15L:Q1D</t>
  </si>
  <si>
    <t>404.00</t>
  </si>
  <si>
    <t>004:HILTON:DT:AMSAD:GTA15L:GTA15L:Q1SV</t>
  </si>
  <si>
    <t>004:HILTON:DT:AMSAD:GTA25A:GTA25A:Q1D</t>
  </si>
  <si>
    <t>NH Amsterdam Schiphol Airport</t>
  </si>
  <si>
    <t>Nh Schipol</t>
  </si>
  <si>
    <t>001:NHS:4246:M128527:154368:323319</t>
  </si>
  <si>
    <t>Kruisweg 495,.,Amsterdam Schiphol 2132 NA,Netherlands,31-20-6550550</t>
  </si>
  <si>
    <t>https://hotelmonitor-cachepage.eclerx.com/savepage/tk_15441703267055464_sr_8422.html</t>
  </si>
  <si>
    <t>AMSB_NHS</t>
  </si>
  <si>
    <t>113.50</t>
  </si>
  <si>
    <t>001:NHS:4246:M128527:154367:323306</t>
  </si>
  <si>
    <t>155.50</t>
  </si>
  <si>
    <t>001:NHS:4246:M128527:154367:323313</t>
  </si>
  <si>
    <t>137.50</t>
  </si>
  <si>
    <t>231.50</t>
  </si>
  <si>
    <t>001:NHS:4246:M128527:154360:279408</t>
  </si>
  <si>
    <t>204.50</t>
  </si>
  <si>
    <t>206.50</t>
  </si>
  <si>
    <t>001:NHS:4246:M128527:154360:279405</t>
  </si>
  <si>
    <t>001:NHS:4246:M128527:412375:526183</t>
  </si>
  <si>
    <t>001:NHS:4246:M128527:412375:526139</t>
  </si>
  <si>
    <t>Golden Tulip Amsterdam Riverside</t>
  </si>
  <si>
    <t>001:91J:110196:S134054:330023:272200</t>
  </si>
  <si>
    <t>Provincialeweg 38,Amsterdam 1108 AB,Netherlands,31-20-3121416</t>
  </si>
  <si>
    <t>https://hotelmonitor-cachepage.eclerx.com/savepage/tk_15441703720880673_sr_8422.html</t>
  </si>
  <si>
    <t>AMS_91J</t>
  </si>
  <si>
    <t>001:91J:110196:S134054:170731:272200</t>
  </si>
  <si>
    <t>Central Park Hotel</t>
  </si>
  <si>
    <t>Central Park</t>
  </si>
  <si>
    <t>001:9E:32447:S33246:116658:152261</t>
  </si>
  <si>
    <t>Waldeck Pyrmontlaan 9,Amsterdam 1075 BT,Netherlands,31-20-2629222</t>
  </si>
  <si>
    <t>https://hotelmonitor-cachepage.eclerx.com/savepage/tk_1544170349395117_sr_8422.html</t>
  </si>
  <si>
    <t>AMS_9E</t>
  </si>
  <si>
    <t>001:9E:32447:S33246:50794:152278</t>
  </si>
  <si>
    <t>001:9E:32447:S33246:50794:152261</t>
  </si>
  <si>
    <t>Standard Non Smoking Room with 2 single beds</t>
  </si>
  <si>
    <t>004:ACCOR:XM:1315:RASDER:RASDER:TWCZ</t>
  </si>
  <si>
    <t>https://hotelmonitor-cachepage.eclerx.com/savepage/tk_1544170346081782_sr_8422.html</t>
  </si>
  <si>
    <t>AMS_MERB</t>
  </si>
  <si>
    <t>Waldorf Astoria Amsterdam</t>
  </si>
  <si>
    <t>Backer Suite</t>
  </si>
  <si>
    <t>3792.00</t>
  </si>
  <si>
    <t>004:HILTON:WA:AMSWA:GTA15A:GTA15A:K1DOP1</t>
  </si>
  <si>
    <t>Herengracht 542-556,Amsterdam 1017 CG,Netherlands,31-20-7106090</t>
  </si>
  <si>
    <t>https://hotelmonitor-cachepage.eclerx.com/savepage/tk_15441703488901622_sr_8422.html</t>
  </si>
  <si>
    <t>AMS_914</t>
  </si>
  <si>
    <t>3577.00</t>
  </si>
  <si>
    <t>TWIN PREMIER ROOM W/VIEW</t>
  </si>
  <si>
    <t>1423.00</t>
  </si>
  <si>
    <t>004:HILTON:WA:AMSWA:GTA15B:GTA15B:T2SO</t>
  </si>
  <si>
    <t>1343.00</t>
  </si>
  <si>
    <t>1106.00</t>
  </si>
  <si>
    <t>001:914:71168:S85127:111892:214023</t>
  </si>
  <si>
    <t>970.00</t>
  </si>
  <si>
    <t>KING PREMIER LOFT</t>
  </si>
  <si>
    <t>004:HILTON:WA:AMSWA:GTA15A:GTA15A:K1AZO1</t>
  </si>
  <si>
    <t>KING GRAND PREMIER CANAL</t>
  </si>
  <si>
    <t>1662.00</t>
  </si>
  <si>
    <t>004:HILTON:WA:AMSWA:GTA15B:GTA15B:K1TFR1</t>
  </si>
  <si>
    <t>1568.00</t>
  </si>
  <si>
    <t>1547.00</t>
  </si>
  <si>
    <t>004:HILTON:WA:AMSWA:GTA15A:GTA15A:K1TFR1</t>
  </si>
  <si>
    <t>1460.00</t>
  </si>
  <si>
    <t>1452.00</t>
  </si>
  <si>
    <t>004:HILTON:WA:AMSWA:GTA15B:GTA15B:K1AZO1</t>
  </si>
  <si>
    <t>1370.00</t>
  </si>
  <si>
    <t>3906.00</t>
  </si>
  <si>
    <t>004:HILTON:WA:AMSWA:GTA15B:GTA15B:K1DOP1</t>
  </si>
  <si>
    <t>3685.00</t>
  </si>
  <si>
    <t>KING GRAND PREMIER W/VIEW</t>
  </si>
  <si>
    <t>004:HILTON:WA:AMSWA:GTA15A:GTA15A:K1TVO1</t>
  </si>
  <si>
    <t>1325.00</t>
  </si>
  <si>
    <t>TWIN GRAND PREMIER</t>
  </si>
  <si>
    <t>004:HILTON:WA:AMSWA:GTA15B:GTA15B:T2TVO1</t>
  </si>
  <si>
    <t>King Junior Suite with View</t>
  </si>
  <si>
    <t>004:HILTON:WA:AMSWA:GTA15A:GTA15A:K1JO</t>
  </si>
  <si>
    <t>1 KING BED PREMIER VIEW</t>
  </si>
  <si>
    <t>004:HILTON:WA:AMSWA:GTA15B:GTA15B:K1SO</t>
  </si>
  <si>
    <t>King Grand Loft</t>
  </si>
  <si>
    <t>2072.50</t>
  </si>
  <si>
    <t>004:HILTON:WA:AMSWA:GTA15A:GTA15A:K1KO</t>
  </si>
  <si>
    <t>1955.00</t>
  </si>
  <si>
    <t>Van Loon Suite</t>
  </si>
  <si>
    <t>6771.00</t>
  </si>
  <si>
    <t>004:HILTON:WA:AMSWA:GTA15B:GTA15B:K1SOP1</t>
  </si>
  <si>
    <t>6389.00</t>
  </si>
  <si>
    <t>6657.00</t>
  </si>
  <si>
    <t>004:HILTON:WA:AMSWA:GTA15A:GTA15A:K1SOP1</t>
  </si>
  <si>
    <t>6281.00</t>
  </si>
  <si>
    <t>TWIN GRAND PREMIER CANAL</t>
  </si>
  <si>
    <t>004:HILTON:WA:AMSWA:GTA15A:GTA15A:T2TFR1</t>
  </si>
  <si>
    <t>935.00</t>
  </si>
  <si>
    <t>001:914:71168:S85127:111892:214059</t>
  </si>
  <si>
    <t>820.00</t>
  </si>
  <si>
    <t>004:HILTON:WA:AMSWA:GTA15B:GTA15B:T2TFR1</t>
  </si>
  <si>
    <t>004:HILTON:WA:AMSWA:GTA15A:GTA15A:T2TVO1</t>
  </si>
  <si>
    <t>2187.00</t>
  </si>
  <si>
    <t>004:HILTON:WA:AMSWA:GTA15B:GTA15B:K1KO</t>
  </si>
  <si>
    <t>2063.50</t>
  </si>
  <si>
    <t>004:HILTON:WA:AMSWA:GTA15A:GTA15A:T2SO</t>
  </si>
  <si>
    <t>1234.50</t>
  </si>
  <si>
    <t>004:HILTON:WA:AMSWA:GTA15A:GTA15A:K1SO</t>
  </si>
  <si>
    <t>King one bedroom suite</t>
  </si>
  <si>
    <t>2646.00</t>
  </si>
  <si>
    <t>004:HILTON:WA:AMSWA:GTA15A:GTA15A:K1ROP1</t>
  </si>
  <si>
    <t>2496.00</t>
  </si>
  <si>
    <t>2760.00</t>
  </si>
  <si>
    <t>004:HILTON:WA:AMSWA:GTA15B:GTA15B:K1ROP1</t>
  </si>
  <si>
    <t>2604.00</t>
  </si>
  <si>
    <t>1901.00</t>
  </si>
  <si>
    <t>004:HILTON:WA:AMSWA:GTA15B:GTA15B:K1JO</t>
  </si>
  <si>
    <t>1793.00</t>
  </si>
  <si>
    <t>004:HILTON:WA:AMSWA:GTA15B:GTA15B:K1TVO1</t>
  </si>
  <si>
    <t>004:HILTON:WA:AMSWA:GTA15A:GTA15A:K1DO</t>
  </si>
  <si>
    <t>004:HILTON:WA:AMSWA:GTA15B:GTA15B:K1DO</t>
  </si>
  <si>
    <t>Prinsen Hotel</t>
  </si>
  <si>
    <t>Prinsen</t>
  </si>
  <si>
    <t>001:PRI2:6181:M140694:441571:27072</t>
  </si>
  <si>
    <t>Vondelstraat 36-38,Amsterdam 1054 GE,Netherlands,31-20-6162323</t>
  </si>
  <si>
    <t>https://hotelmonitor-cachepage.eclerx.com/savepage/tk_15441703375435338_sr_8422.html</t>
  </si>
  <si>
    <t>AMS_PRI2</t>
  </si>
  <si>
    <t>001:PRI2:6181:M140694:441571:146249</t>
  </si>
  <si>
    <t>001:PRI2:6181:M140694:202879:27072</t>
  </si>
  <si>
    <t>001:PRI2:6181:M140694:202879:146249</t>
  </si>
  <si>
    <t>001:PRI2:6181:M140694:441569:27072</t>
  </si>
  <si>
    <t>001:PRI2:6181:M140694:441569:146249</t>
  </si>
  <si>
    <t>001:PRI2:6181:M140694:441591:27072</t>
  </si>
  <si>
    <t>001:PRI2:6181:M140694:441591:146249</t>
  </si>
  <si>
    <t>Hilton Amsterdam Airport Schiphol</t>
  </si>
  <si>
    <t>Guest Room with King Bed with Atrium View</t>
  </si>
  <si>
    <t>Hilton Schiphol Airport</t>
  </si>
  <si>
    <t>307.00</t>
  </si>
  <si>
    <t>004:HILTON:HL:AMSAP:GTA43A:GTA43A:K1</t>
  </si>
  <si>
    <t>Schiphol Boulevard 701,Amsterdam Schiphol 1118 BN,Netherlands,31-20-7104000</t>
  </si>
  <si>
    <t>https://hotelmonitor-cachepage.eclerx.com/savepage/tk_15441703259483423_sr_8422.html</t>
  </si>
  <si>
    <t>AMSB_HIL</t>
  </si>
  <si>
    <t>290.00</t>
  </si>
  <si>
    <t>TWIN DLX ROOM AIRPORT VIEW</t>
  </si>
  <si>
    <t>323.00</t>
  </si>
  <si>
    <t>004:HILTON:HL:AMSAP:GTA43A:GTA43A:T2D</t>
  </si>
  <si>
    <t>305.00</t>
  </si>
  <si>
    <t>004:HILTON:HL:AMSAP:GTA25A:GTA25A:K1</t>
  </si>
  <si>
    <t>KING DLX ROOM AIRPORT VIEW</t>
  </si>
  <si>
    <t>004:HILTON:HL:AMSAP:GTA43A:GTA43A:K1D</t>
  </si>
  <si>
    <t>004:HILTON:HL:AMSAP:GTA25A:GTA25A:T2D</t>
  </si>
  <si>
    <t>KING DLX CORNER RM AIRPORT</t>
  </si>
  <si>
    <t>004:HILTON:HL:AMSAP:GTA43A:GTA43A:K1K</t>
  </si>
  <si>
    <t>004:HILTON:HL:AMSAP:GTA15A:GTA15A:K1</t>
  </si>
  <si>
    <t>341.00</t>
  </si>
  <si>
    <t>004:HILTON:HL:AMSAP:GTA25A:GTA25A:K1D</t>
  </si>
  <si>
    <t>004:HILTON:HL:AMSAP:GTA44A:GTA44A:K1</t>
  </si>
  <si>
    <t>004:HILTON:HL:AMSAP:GTA15A:GTA15A:T2D</t>
  </si>
  <si>
    <t>004:HILTON:HL:AMSAP:GTA25A:GTA25A:K1K</t>
  </si>
  <si>
    <t>388.00</t>
  </si>
  <si>
    <t>004:HILTON:HL:AMSAP:GTA44A:GTA44A:T2D</t>
  </si>
  <si>
    <t>004:HILTON:HL:AMSAP:GTA15A:GTA15A:K1D</t>
  </si>
  <si>
    <t>401.00</t>
  </si>
  <si>
    <t>004:HILTON:HL:AMSAP:GTA25C:GTA25C:K1</t>
  </si>
  <si>
    <t>004:HILTON:HL:AMSAP:GTA44A:GTA44A:K1D</t>
  </si>
  <si>
    <t>004:HILTON:HL:AMSAP:GTA25C:GTA25C:T2D</t>
  </si>
  <si>
    <t>004:HILTON:HL:AMSAP:GTA15A:GTA15A:K1K</t>
  </si>
  <si>
    <t>004:HILTON:HL:AMSAP:GTA44A:GTA44A:K1K</t>
  </si>
  <si>
    <t>Twin executive room</t>
  </si>
  <si>
    <t>004:HILTON:HL:AMSAP:GTA43A:GTA43A:T2E</t>
  </si>
  <si>
    <t>436.00</t>
  </si>
  <si>
    <t>004:HILTON:HL:AMSAP:GTA25C:GTA25C:K1D</t>
  </si>
  <si>
    <t>396.00</t>
  </si>
  <si>
    <t>King Hilton Executive Room</t>
  </si>
  <si>
    <t>437.00</t>
  </si>
  <si>
    <t>004:HILTON:HL:AMSAP:GTA43A:GTA43A:K1E</t>
  </si>
  <si>
    <t>004:HILTON:HL:AMSAP:GTA25C:GTA25C:K1K</t>
  </si>
  <si>
    <t>KING EXECUTIVE CORNER</t>
  </si>
  <si>
    <t>004:HILTON:HL:AMSAP:GTA43A:GTA43A:K1EV</t>
  </si>
  <si>
    <t>428.00</t>
  </si>
  <si>
    <t>004:HILTON:HL:AMSAP:GTA25A:GTA25A:T2E</t>
  </si>
  <si>
    <t>004:HILTON:HL:AMSAP:GTA25A:GTA25A:K1E</t>
  </si>
  <si>
    <t>486.00</t>
  </si>
  <si>
    <t>004:HILTON:HL:AMSAP:GTA44A:GTA44A:T2E</t>
  </si>
  <si>
    <t>004:HILTON:HL:AMSAP:GTA25A:GTA25A:K1EV</t>
  </si>
  <si>
    <t>004:HILTON:HL:AMSAP:GTA15A:GTA15A:T2E</t>
  </si>
  <si>
    <t>004:HILTON:HL:AMSAP:GTA44A:GTA44A:K1E</t>
  </si>
  <si>
    <t>004:HILTON:HL:AMSAP:GTA15A:GTA15A:K1E</t>
  </si>
  <si>
    <t>004:HILTON:HL:AMSAP:GTA44A:GTA44A:K1EV</t>
  </si>
  <si>
    <t>489.00</t>
  </si>
  <si>
    <t>004:HILTON:HL:AMSAP:GTA25C:GTA25C:T2E</t>
  </si>
  <si>
    <t>004:HILTON:HL:AMSAP:GTA15A:GTA15A:K1EV</t>
  </si>
  <si>
    <t>503.00</t>
  </si>
  <si>
    <t>004:HILTON:HL:AMSAP:GTA25C:GTA25C:K1E</t>
  </si>
  <si>
    <t>004:HILTON:HL:AMSAP:GTA25C:GTA25C:K1EV</t>
  </si>
  <si>
    <t>King Junior Suite</t>
  </si>
  <si>
    <t>583.00</t>
  </si>
  <si>
    <t>004:HILTON:HL:AMSAP:GTA43A:GTA43A:K1J</t>
  </si>
  <si>
    <t>550.00</t>
  </si>
  <si>
    <t>628.00</t>
  </si>
  <si>
    <t>004:HILTON:HL:AMSAP:GTA25A:GTA25A:K1J</t>
  </si>
  <si>
    <t>648.00</t>
  </si>
  <si>
    <t>004:HILTON:HL:AMSAP:GTA44A:GTA44A:K1J</t>
  </si>
  <si>
    <t>004:HILTON:HL:AMSAP:GTA15A:GTA15A:K1J</t>
  </si>
  <si>
    <t>647.00</t>
  </si>
  <si>
    <t>698.00</t>
  </si>
  <si>
    <t>004:HILTON:HL:AMSAP:GTA25C:GTA25C:K1J</t>
  </si>
  <si>
    <t>949.00</t>
  </si>
  <si>
    <t>004:HILTON:HL:AMSAP:GTA43A:GTA43A:K1RVP1</t>
  </si>
  <si>
    <t>895.00</t>
  </si>
  <si>
    <t>1014.00</t>
  </si>
  <si>
    <t>004:HILTON:HL:AMSAP:GTA44A:GTA44A:K1RVP1</t>
  </si>
  <si>
    <t>956.00</t>
  </si>
  <si>
    <t>004:HILTON:HL:AMSAP:GTA25A:GTA25A:K1RVP1</t>
  </si>
  <si>
    <t>929.00</t>
  </si>
  <si>
    <t>1092.00</t>
  </si>
  <si>
    <t>004:HILTON:HL:AMSAP:GTA25C:GTA25C:K1RVP1</t>
  </si>
  <si>
    <t>993.00</t>
  </si>
  <si>
    <t>1116.00</t>
  </si>
  <si>
    <t>004:HILTON:HL:AMSAP:GTA15A:GTA15A:K1RVP1</t>
  </si>
  <si>
    <t>1053.00</t>
  </si>
  <si>
    <t>Diamond Suite</t>
  </si>
  <si>
    <t>1265.00</t>
  </si>
  <si>
    <t>004:HILTON:HL:AMSAP:GTA43A:GTA43A:K1ZVP1</t>
  </si>
  <si>
    <t>1194.00</t>
  </si>
  <si>
    <t>1330.00</t>
  </si>
  <si>
    <t>004:HILTON:HL:AMSAP:GTA44A:GTA44A:K1ZVP1</t>
  </si>
  <si>
    <t>1255.00</t>
  </si>
  <si>
    <t>1363.00</t>
  </si>
  <si>
    <t>004:HILTON:HL:AMSAP:GTA25A:GTA25A:K1ZVP1</t>
  </si>
  <si>
    <t>004:HILTON:HL:AMSAP:GTA25C:GTA25C:K1ZVP1</t>
  </si>
  <si>
    <t>1303.00</t>
  </si>
  <si>
    <t>1489.00</t>
  </si>
  <si>
    <t>004:HILTON:HL:AMSAP:GTA15A:GTA15A:K1ZVP1</t>
  </si>
  <si>
    <t>1405.00</t>
  </si>
  <si>
    <t>Art'Otel Amsterdam</t>
  </si>
  <si>
    <t>Art Room King</t>
  </si>
  <si>
    <t>art'otel Amsterdam</t>
  </si>
  <si>
    <t>004:CARLSON:PKP:NLDAAMS:GTANET:GTANET:P002</t>
  </si>
  <si>
    <t>Kerkstraat 136-138,Amsterdam 1017 GR,Netherlands,31-20-6220687</t>
  </si>
  <si>
    <t>https://hotelmonitor-cachepage.eclerx.com/savepage/tk_15441703370339072_sr_8422.html</t>
  </si>
  <si>
    <t>AMS_911</t>
  </si>
  <si>
    <t>Art Room-Twin</t>
  </si>
  <si>
    <t>004:CARLSON:PKP:NLDAAMS:GTANET:GTANET:P001</t>
  </si>
  <si>
    <t>Art Room King Iconic View</t>
  </si>
  <si>
    <t>582.00</t>
  </si>
  <si>
    <t>004:CARLSON:PKP:NLDAAMS:GTANET:GTANET:P003</t>
  </si>
  <si>
    <t>Max Brown Hotel Canal District</t>
  </si>
  <si>
    <t>Small Canal View Hot Deal Double</t>
  </si>
  <si>
    <t>Max Brown Canal District</t>
  </si>
  <si>
    <t>385.00</t>
  </si>
  <si>
    <t>001:91O:134625:M142124:218169:322904</t>
  </si>
  <si>
    <t>Herengracht 13,Amsterdam 1015 BA,Netherlands,31-20-5222345</t>
  </si>
  <si>
    <t>https://hotelmonitor-cachepage.eclerx.com/savepage/tk_15441703732759116_sr_8422.html</t>
  </si>
  <si>
    <t>AMS_91O</t>
  </si>
  <si>
    <t>Standard Hot Deal Double</t>
  </si>
  <si>
    <t>340.00</t>
  </si>
  <si>
    <t>001:91O:134625:M142124:218169:322906</t>
  </si>
  <si>
    <t>001:91O:134625:M142124:210279:314748</t>
  </si>
  <si>
    <t>312.00</t>
  </si>
  <si>
    <t>Small Canal View Double</t>
  </si>
  <si>
    <t>001:91O:134625:M142124:210279:314747</t>
  </si>
  <si>
    <t>Small Double</t>
  </si>
  <si>
    <t>001:91O:134625:M142124:210279:314746</t>
  </si>
  <si>
    <t>Avenue</t>
  </si>
  <si>
    <t>001:AVE:18353:M177669:353499:99551</t>
  </si>
  <si>
    <t>Nieuwezijds Voorburgurgwal 33,Amsterdam 1012 RD,Netherlands,31-20-5309530</t>
  </si>
  <si>
    <t>https://hotelmonitor-cachepage.eclerx.com/savepage/tk_15441703587581527_sr_8422.html</t>
  </si>
  <si>
    <t>AMS_AVE</t>
  </si>
  <si>
    <t>001:AVE:18353:M177669:353499:131179</t>
  </si>
  <si>
    <t>001:AVE:18353:S18075:25296:99551</t>
  </si>
  <si>
    <t>001:AVE:18353:S18075:25296:131179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</si>
</sst>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7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1292880</v>
      </c>
      <c r="G2" t="s">
        <v>74</v>
      </c>
      <c r="H2" t="s">
        <v>75</v>
      </c>
      <c r="I2" t="s"/>
      <c r="J2" t="s">
        <v>76</v>
      </c>
      <c r="K2" t="n">
        <v>77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HYPERLINK("https://hotelmonitor-cachepage.eclerx.com/savepage/tk_15441703300741818_sr_8422.html","info")</f>
        <v/>
      </c>
      <c r="AA2" t="n">
        <v>192251</v>
      </c>
      <c r="AB2" t="s">
        <v>88</v>
      </c>
      <c r="AC2" t="s"/>
      <c r="AD2" t="s">
        <v>89</v>
      </c>
      <c r="AE2" t="s"/>
      <c r="AF2" t="s"/>
      <c r="AG2" t="s"/>
      <c r="AH2" t="s"/>
      <c r="AI2" t="s"/>
      <c r="AJ2" t="s"/>
      <c r="AK2" t="s">
        <v>90</v>
      </c>
      <c r="AL2" t="s"/>
      <c r="AM2" t="s"/>
      <c r="AN2" t="s">
        <v>90</v>
      </c>
      <c r="AO2" t="s"/>
      <c r="AP2" t="n">
        <v>14</v>
      </c>
      <c r="AQ2" t="s">
        <v>91</v>
      </c>
      <c r="AR2" t="s"/>
      <c r="AS2" t="s"/>
      <c r="AT2" t="s">
        <v>92</v>
      </c>
      <c r="AU2" t="s">
        <v>90</v>
      </c>
      <c r="AV2" t="s"/>
      <c r="AW2" t="s"/>
      <c r="AX2" t="s">
        <v>93</v>
      </c>
      <c r="AY2" t="n">
        <v>6017679</v>
      </c>
      <c r="AZ2" t="s">
        <v>94</v>
      </c>
      <c r="BA2" t="s">
        <v>95</v>
      </c>
      <c r="BB2" t="s">
        <v>96</v>
      </c>
      <c r="BC2" t="n">
        <v>4.8089</v>
      </c>
      <c r="BD2" t="n">
        <v>52.3081</v>
      </c>
      <c r="BE2" t="s">
        <v>97</v>
      </c>
      <c r="BF2" t="s">
        <v>83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98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1292880</v>
      </c>
      <c r="G3" t="s">
        <v>74</v>
      </c>
      <c r="H3" t="s">
        <v>75</v>
      </c>
      <c r="I3" t="s"/>
      <c r="J3" t="s">
        <v>76</v>
      </c>
      <c r="K3" t="n">
        <v>100</v>
      </c>
      <c r="L3" t="s">
        <v>77</v>
      </c>
      <c r="M3" t="s"/>
      <c r="N3" t="s">
        <v>99</v>
      </c>
      <c r="O3" t="s">
        <v>79</v>
      </c>
      <c r="P3" t="s">
        <v>80</v>
      </c>
      <c r="Q3" t="s"/>
      <c r="R3" t="s">
        <v>81</v>
      </c>
      <c r="S3" t="s">
        <v>100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HYPERLINK("https://hotelmonitor-cachepage.eclerx.com/savepage/tk_15441703300741818_sr_8422.html","info")</f>
        <v/>
      </c>
      <c r="AA3" t="n">
        <v>192251</v>
      </c>
      <c r="AB3" t="s">
        <v>101</v>
      </c>
      <c r="AC3" t="s"/>
      <c r="AD3" t="s">
        <v>89</v>
      </c>
      <c r="AE3" t="s"/>
      <c r="AF3" t="s"/>
      <c r="AG3" t="s"/>
      <c r="AH3" t="s"/>
      <c r="AI3" t="s"/>
      <c r="AJ3" t="s"/>
      <c r="AK3" t="s">
        <v>90</v>
      </c>
      <c r="AL3" t="s"/>
      <c r="AM3" t="s"/>
      <c r="AN3" t="s">
        <v>90</v>
      </c>
      <c r="AO3" t="s"/>
      <c r="AP3" t="n">
        <v>14</v>
      </c>
      <c r="AQ3" t="s">
        <v>91</v>
      </c>
      <c r="AR3" t="s"/>
      <c r="AS3" t="s"/>
      <c r="AT3" t="s">
        <v>92</v>
      </c>
      <c r="AU3" t="s">
        <v>90</v>
      </c>
      <c r="AV3" t="s"/>
      <c r="AW3" t="s"/>
      <c r="AX3" t="s">
        <v>93</v>
      </c>
      <c r="AY3" t="n">
        <v>6017679</v>
      </c>
      <c r="AZ3" t="s">
        <v>94</v>
      </c>
      <c r="BA3" t="s">
        <v>95</v>
      </c>
      <c r="BB3" t="s">
        <v>96</v>
      </c>
      <c r="BC3" t="n">
        <v>4.8089</v>
      </c>
      <c r="BD3" t="n">
        <v>52.3081</v>
      </c>
      <c r="BE3" t="s">
        <v>102</v>
      </c>
      <c r="BF3" t="s">
        <v>83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98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1292880</v>
      </c>
      <c r="G4" t="s">
        <v>74</v>
      </c>
      <c r="H4" t="s">
        <v>75</v>
      </c>
      <c r="I4" t="s"/>
      <c r="J4" t="s">
        <v>76</v>
      </c>
      <c r="K4" t="n">
        <v>118</v>
      </c>
      <c r="L4" t="s">
        <v>77</v>
      </c>
      <c r="M4" t="s"/>
      <c r="N4" t="s">
        <v>103</v>
      </c>
      <c r="O4" t="s">
        <v>79</v>
      </c>
      <c r="P4" t="s">
        <v>80</v>
      </c>
      <c r="Q4" t="s"/>
      <c r="R4" t="s">
        <v>81</v>
      </c>
      <c r="S4" t="s">
        <v>104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HYPERLINK("https://hotelmonitor-cachepage.eclerx.com/savepage/tk_15441703300741818_sr_8422.html","info")</f>
        <v/>
      </c>
      <c r="AA4" t="n">
        <v>192251</v>
      </c>
      <c r="AB4" t="s">
        <v>105</v>
      </c>
      <c r="AC4" t="s"/>
      <c r="AD4" t="s">
        <v>89</v>
      </c>
      <c r="AE4" t="s"/>
      <c r="AF4" t="s"/>
      <c r="AG4" t="s"/>
      <c r="AH4" t="s"/>
      <c r="AI4" t="s"/>
      <c r="AJ4" t="s"/>
      <c r="AK4" t="s">
        <v>90</v>
      </c>
      <c r="AL4" t="s"/>
      <c r="AM4" t="s"/>
      <c r="AN4" t="s">
        <v>90</v>
      </c>
      <c r="AO4" t="s"/>
      <c r="AP4" t="n">
        <v>14</v>
      </c>
      <c r="AQ4" t="s">
        <v>91</v>
      </c>
      <c r="AR4" t="s"/>
      <c r="AS4" t="s"/>
      <c r="AT4" t="s">
        <v>92</v>
      </c>
      <c r="AU4" t="s">
        <v>90</v>
      </c>
      <c r="AV4" t="s"/>
      <c r="AW4" t="s"/>
      <c r="AX4" t="s">
        <v>93</v>
      </c>
      <c r="AY4" t="n">
        <v>6017679</v>
      </c>
      <c r="AZ4" t="s">
        <v>94</v>
      </c>
      <c r="BA4" t="s">
        <v>95</v>
      </c>
      <c r="BB4" t="s">
        <v>96</v>
      </c>
      <c r="BC4" t="n">
        <v>4.8089</v>
      </c>
      <c r="BD4" t="n">
        <v>52.3081</v>
      </c>
      <c r="BE4" t="s">
        <v>106</v>
      </c>
      <c r="BF4" t="s">
        <v>83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98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1292880</v>
      </c>
      <c r="G5" t="s">
        <v>74</v>
      </c>
      <c r="H5" t="s">
        <v>75</v>
      </c>
      <c r="I5" t="s"/>
      <c r="J5" t="s">
        <v>76</v>
      </c>
      <c r="K5" t="n">
        <v>127.25</v>
      </c>
      <c r="L5" t="s">
        <v>77</v>
      </c>
      <c r="M5" t="s"/>
      <c r="N5" t="s">
        <v>78</v>
      </c>
      <c r="O5" t="s">
        <v>79</v>
      </c>
      <c r="P5" t="s">
        <v>80</v>
      </c>
      <c r="Q5" t="s"/>
      <c r="R5" t="s">
        <v>81</v>
      </c>
      <c r="S5" t="s">
        <v>107</v>
      </c>
      <c r="T5" t="s">
        <v>83</v>
      </c>
      <c r="U5" t="s">
        <v>84</v>
      </c>
      <c r="V5" t="s">
        <v>85</v>
      </c>
      <c r="W5" t="s">
        <v>108</v>
      </c>
      <c r="X5" t="s"/>
      <c r="Y5" t="s">
        <v>87</v>
      </c>
      <c r="Z5">
        <f>HYPERLINK("https://hotelmonitor-cachepage.eclerx.com/savepage/tk_15441703300741818_sr_8422.html","info")</f>
        <v/>
      </c>
      <c r="AA5" t="n">
        <v>192251</v>
      </c>
      <c r="AB5" t="s">
        <v>109</v>
      </c>
      <c r="AC5" t="s"/>
      <c r="AD5" t="s">
        <v>89</v>
      </c>
      <c r="AE5" t="s"/>
      <c r="AF5" t="s"/>
      <c r="AG5" t="s"/>
      <c r="AH5" t="s"/>
      <c r="AI5" t="s"/>
      <c r="AJ5" t="s"/>
      <c r="AK5" t="s">
        <v>90</v>
      </c>
      <c r="AL5" t="s"/>
      <c r="AM5" t="s"/>
      <c r="AN5" t="s">
        <v>90</v>
      </c>
      <c r="AO5" t="s"/>
      <c r="AP5" t="n">
        <v>14</v>
      </c>
      <c r="AQ5" t="s">
        <v>91</v>
      </c>
      <c r="AR5" t="s"/>
      <c r="AS5" t="s"/>
      <c r="AT5" t="s">
        <v>92</v>
      </c>
      <c r="AU5" t="s">
        <v>90</v>
      </c>
      <c r="AV5" t="s"/>
      <c r="AW5" t="s"/>
      <c r="AX5" t="s">
        <v>93</v>
      </c>
      <c r="AY5" t="n">
        <v>6017679</v>
      </c>
      <c r="AZ5" t="s">
        <v>94</v>
      </c>
      <c r="BA5" t="s">
        <v>95</v>
      </c>
      <c r="BB5" t="s">
        <v>96</v>
      </c>
      <c r="BC5" t="n">
        <v>4.8089</v>
      </c>
      <c r="BD5" t="n">
        <v>52.3081</v>
      </c>
      <c r="BE5" t="s">
        <v>110</v>
      </c>
      <c r="BF5" t="s">
        <v>83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98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1292880</v>
      </c>
      <c r="G6" t="s">
        <v>74</v>
      </c>
      <c r="H6" t="s">
        <v>75</v>
      </c>
      <c r="I6" t="s"/>
      <c r="J6" t="s">
        <v>76</v>
      </c>
      <c r="K6" t="n">
        <v>150.25</v>
      </c>
      <c r="L6" t="s">
        <v>77</v>
      </c>
      <c r="M6" t="s"/>
      <c r="N6" t="s">
        <v>99</v>
      </c>
      <c r="O6" t="s">
        <v>79</v>
      </c>
      <c r="P6" t="s">
        <v>80</v>
      </c>
      <c r="Q6" t="s"/>
      <c r="R6" t="s">
        <v>81</v>
      </c>
      <c r="S6" t="s">
        <v>111</v>
      </c>
      <c r="T6" t="s">
        <v>83</v>
      </c>
      <c r="U6" t="s">
        <v>84</v>
      </c>
      <c r="V6" t="s">
        <v>85</v>
      </c>
      <c r="W6" t="s">
        <v>108</v>
      </c>
      <c r="X6" t="s"/>
      <c r="Y6" t="s">
        <v>87</v>
      </c>
      <c r="Z6">
        <f>HYPERLINK("https://hotelmonitor-cachepage.eclerx.com/savepage/tk_15441703300741818_sr_8422.html","info")</f>
        <v/>
      </c>
      <c r="AA6" t="n">
        <v>192251</v>
      </c>
      <c r="AB6" t="s">
        <v>112</v>
      </c>
      <c r="AC6" t="s"/>
      <c r="AD6" t="s">
        <v>89</v>
      </c>
      <c r="AE6" t="s"/>
      <c r="AF6" t="s"/>
      <c r="AG6" t="s"/>
      <c r="AH6" t="s"/>
      <c r="AI6" t="s"/>
      <c r="AJ6" t="s"/>
      <c r="AK6" t="s">
        <v>90</v>
      </c>
      <c r="AL6" t="s"/>
      <c r="AM6" t="s"/>
      <c r="AN6" t="s">
        <v>90</v>
      </c>
      <c r="AO6" t="s"/>
      <c r="AP6" t="n">
        <v>14</v>
      </c>
      <c r="AQ6" t="s">
        <v>91</v>
      </c>
      <c r="AR6" t="s"/>
      <c r="AS6" t="s"/>
      <c r="AT6" t="s">
        <v>92</v>
      </c>
      <c r="AU6" t="s">
        <v>90</v>
      </c>
      <c r="AV6" t="s"/>
      <c r="AW6" t="s"/>
      <c r="AX6" t="s">
        <v>93</v>
      </c>
      <c r="AY6" t="n">
        <v>6017679</v>
      </c>
      <c r="AZ6" t="s">
        <v>94</v>
      </c>
      <c r="BA6" t="s">
        <v>95</v>
      </c>
      <c r="BB6" t="s">
        <v>96</v>
      </c>
      <c r="BC6" t="n">
        <v>4.8089</v>
      </c>
      <c r="BD6" t="n">
        <v>52.3081</v>
      </c>
      <c r="BE6" t="s">
        <v>113</v>
      </c>
      <c r="BF6" t="s">
        <v>83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98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1292880</v>
      </c>
      <c r="G7" t="s">
        <v>74</v>
      </c>
      <c r="H7" t="s">
        <v>75</v>
      </c>
      <c r="I7" t="s"/>
      <c r="J7" t="s">
        <v>76</v>
      </c>
      <c r="K7" t="n">
        <v>168.5</v>
      </c>
      <c r="L7" t="s">
        <v>77</v>
      </c>
      <c r="M7" t="s"/>
      <c r="N7" t="s">
        <v>103</v>
      </c>
      <c r="O7" t="s">
        <v>79</v>
      </c>
      <c r="P7" t="s">
        <v>80</v>
      </c>
      <c r="Q7" t="s"/>
      <c r="R7" t="s">
        <v>81</v>
      </c>
      <c r="S7" t="s">
        <v>114</v>
      </c>
      <c r="T7" t="s">
        <v>83</v>
      </c>
      <c r="U7" t="s">
        <v>84</v>
      </c>
      <c r="V7" t="s">
        <v>85</v>
      </c>
      <c r="W7" t="s">
        <v>108</v>
      </c>
      <c r="X7" t="s"/>
      <c r="Y7" t="s">
        <v>87</v>
      </c>
      <c r="Z7">
        <f>HYPERLINK("https://hotelmonitor-cachepage.eclerx.com/savepage/tk_15441703300741818_sr_8422.html","info")</f>
        <v/>
      </c>
      <c r="AA7" t="n">
        <v>192251</v>
      </c>
      <c r="AB7" t="s">
        <v>115</v>
      </c>
      <c r="AC7" t="s"/>
      <c r="AD7" t="s">
        <v>89</v>
      </c>
      <c r="AE7" t="s"/>
      <c r="AF7" t="s"/>
      <c r="AG7" t="s"/>
      <c r="AH7" t="s"/>
      <c r="AI7" t="s"/>
      <c r="AJ7" t="s"/>
      <c r="AK7" t="s">
        <v>90</v>
      </c>
      <c r="AL7" t="s"/>
      <c r="AM7" t="s"/>
      <c r="AN7" t="s">
        <v>90</v>
      </c>
      <c r="AO7" t="s"/>
      <c r="AP7" t="n">
        <v>14</v>
      </c>
      <c r="AQ7" t="s">
        <v>91</v>
      </c>
      <c r="AR7" t="s"/>
      <c r="AS7" t="s"/>
      <c r="AT7" t="s">
        <v>92</v>
      </c>
      <c r="AU7" t="s">
        <v>90</v>
      </c>
      <c r="AV7" t="s"/>
      <c r="AW7" t="s"/>
      <c r="AX7" t="s">
        <v>93</v>
      </c>
      <c r="AY7" t="n">
        <v>6017679</v>
      </c>
      <c r="AZ7" t="s">
        <v>94</v>
      </c>
      <c r="BA7" t="s">
        <v>95</v>
      </c>
      <c r="BB7" t="s">
        <v>96</v>
      </c>
      <c r="BC7" t="n">
        <v>4.8089</v>
      </c>
      <c r="BD7" t="n">
        <v>52.3081</v>
      </c>
      <c r="BE7" t="s">
        <v>116</v>
      </c>
      <c r="BF7" t="s">
        <v>83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98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117</v>
      </c>
      <c r="F8" t="n">
        <v>131111</v>
      </c>
      <c r="G8" t="s">
        <v>74</v>
      </c>
      <c r="H8" t="s">
        <v>75</v>
      </c>
      <c r="I8" t="s"/>
      <c r="J8" t="s">
        <v>76</v>
      </c>
      <c r="K8" t="n">
        <v>109.5</v>
      </c>
      <c r="L8" t="s">
        <v>77</v>
      </c>
      <c r="M8" t="s"/>
      <c r="N8" t="s">
        <v>118</v>
      </c>
      <c r="O8" t="s">
        <v>79</v>
      </c>
      <c r="P8" t="s">
        <v>119</v>
      </c>
      <c r="Q8" t="s"/>
      <c r="R8" t="s">
        <v>120</v>
      </c>
      <c r="S8" t="s">
        <v>121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HYPERLINK("https://hotelmonitor-cachepage.eclerx.com/savepage/tk_1544170366201286_sr_8422.html","info")</f>
        <v/>
      </c>
      <c r="AA8" t="n">
        <v>54378</v>
      </c>
      <c r="AB8" t="s">
        <v>122</v>
      </c>
      <c r="AC8" t="s"/>
      <c r="AD8" t="s">
        <v>89</v>
      </c>
      <c r="AE8" t="s"/>
      <c r="AF8" t="s"/>
      <c r="AG8" t="s"/>
      <c r="AH8" t="s"/>
      <c r="AI8" t="s"/>
      <c r="AJ8" t="s"/>
      <c r="AK8" t="s">
        <v>90</v>
      </c>
      <c r="AL8" t="s"/>
      <c r="AM8" t="s"/>
      <c r="AN8" t="s">
        <v>90</v>
      </c>
      <c r="AO8" t="s"/>
      <c r="AP8" t="n">
        <v>89</v>
      </c>
      <c r="AQ8" t="s">
        <v>91</v>
      </c>
      <c r="AR8" t="s"/>
      <c r="AS8" t="s"/>
      <c r="AT8" t="s">
        <v>92</v>
      </c>
      <c r="AU8" t="s">
        <v>90</v>
      </c>
      <c r="AV8" t="s"/>
      <c r="AW8" t="s"/>
      <c r="AX8" t="s">
        <v>90</v>
      </c>
      <c r="AY8" t="n">
        <v>2230220</v>
      </c>
      <c r="AZ8" t="s">
        <v>123</v>
      </c>
      <c r="BA8" t="s">
        <v>124</v>
      </c>
      <c r="BB8" t="s">
        <v>125</v>
      </c>
      <c r="BC8" t="n">
        <v>4.922855</v>
      </c>
      <c r="BD8" t="n">
        <v>52.361798</v>
      </c>
      <c r="BE8" t="s">
        <v>126</v>
      </c>
      <c r="BF8" t="s">
        <v>83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127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117</v>
      </c>
      <c r="F9" t="n">
        <v>131111</v>
      </c>
      <c r="G9" t="s">
        <v>74</v>
      </c>
      <c r="H9" t="s">
        <v>75</v>
      </c>
      <c r="I9" t="s"/>
      <c r="J9" t="s">
        <v>76</v>
      </c>
      <c r="K9" t="n">
        <v>109.5</v>
      </c>
      <c r="L9" t="s">
        <v>77</v>
      </c>
      <c r="M9" t="s"/>
      <c r="N9" t="s">
        <v>128</v>
      </c>
      <c r="O9" t="s">
        <v>79</v>
      </c>
      <c r="P9" t="s">
        <v>119</v>
      </c>
      <c r="Q9" t="s"/>
      <c r="R9" t="s">
        <v>120</v>
      </c>
      <c r="S9" t="s">
        <v>121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HYPERLINK("https://hotelmonitor-cachepage.eclerx.com/savepage/tk_1544170366201286_sr_8422.html","info")</f>
        <v/>
      </c>
      <c r="AA9" t="n">
        <v>54378</v>
      </c>
      <c r="AB9" t="s">
        <v>129</v>
      </c>
      <c r="AC9" t="s"/>
      <c r="AD9" t="s">
        <v>89</v>
      </c>
      <c r="AE9" t="s"/>
      <c r="AF9" t="s"/>
      <c r="AG9" t="s"/>
      <c r="AH9" t="s"/>
      <c r="AI9" t="s"/>
      <c r="AJ9" t="s"/>
      <c r="AK9" t="s">
        <v>90</v>
      </c>
      <c r="AL9" t="s"/>
      <c r="AM9" t="s"/>
      <c r="AN9" t="s">
        <v>90</v>
      </c>
      <c r="AO9" t="s"/>
      <c r="AP9" t="n">
        <v>89</v>
      </c>
      <c r="AQ9" t="s">
        <v>91</v>
      </c>
      <c r="AR9" t="s"/>
      <c r="AS9" t="s"/>
      <c r="AT9" t="s">
        <v>92</v>
      </c>
      <c r="AU9" t="s">
        <v>90</v>
      </c>
      <c r="AV9" t="s"/>
      <c r="AW9" t="s"/>
      <c r="AX9" t="s">
        <v>90</v>
      </c>
      <c r="AY9" t="n">
        <v>2230220</v>
      </c>
      <c r="AZ9" t="s">
        <v>123</v>
      </c>
      <c r="BA9" t="s">
        <v>124</v>
      </c>
      <c r="BB9" t="s">
        <v>125</v>
      </c>
      <c r="BC9" t="n">
        <v>4.922855</v>
      </c>
      <c r="BD9" t="n">
        <v>52.361798</v>
      </c>
      <c r="BE9" t="s">
        <v>126</v>
      </c>
      <c r="BF9" t="s">
        <v>83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127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117</v>
      </c>
      <c r="F10" t="n">
        <v>131111</v>
      </c>
      <c r="G10" t="s">
        <v>74</v>
      </c>
      <c r="H10" t="s">
        <v>75</v>
      </c>
      <c r="I10" t="s"/>
      <c r="J10" t="s">
        <v>76</v>
      </c>
      <c r="K10" t="n">
        <v>98</v>
      </c>
      <c r="L10" t="s">
        <v>77</v>
      </c>
      <c r="M10" t="s"/>
      <c r="N10" t="s">
        <v>118</v>
      </c>
      <c r="O10" t="s">
        <v>79</v>
      </c>
      <c r="P10" t="s">
        <v>119</v>
      </c>
      <c r="Q10" t="s"/>
      <c r="R10" t="s">
        <v>120</v>
      </c>
      <c r="S10" t="s">
        <v>130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HYPERLINK("https://hotelmonitor-cachepage.eclerx.com/savepage/tk_1544170366201286_sr_8422.html","info")</f>
        <v/>
      </c>
      <c r="AA10" t="n">
        <v>54378</v>
      </c>
      <c r="AB10" t="s">
        <v>131</v>
      </c>
      <c r="AC10" t="s"/>
      <c r="AD10" t="s">
        <v>89</v>
      </c>
      <c r="AE10" t="s"/>
      <c r="AF10" t="s"/>
      <c r="AG10" t="s"/>
      <c r="AH10" t="s"/>
      <c r="AI10" t="s"/>
      <c r="AJ10" t="s"/>
      <c r="AK10" t="s">
        <v>90</v>
      </c>
      <c r="AL10" t="s"/>
      <c r="AM10" t="s"/>
      <c r="AN10" t="s">
        <v>90</v>
      </c>
      <c r="AO10" t="s"/>
      <c r="AP10" t="n">
        <v>89</v>
      </c>
      <c r="AQ10" t="s">
        <v>91</v>
      </c>
      <c r="AR10" t="s"/>
      <c r="AS10" t="s"/>
      <c r="AT10" t="s">
        <v>92</v>
      </c>
      <c r="AU10" t="s">
        <v>90</v>
      </c>
      <c r="AV10" t="s"/>
      <c r="AW10" t="s"/>
      <c r="AX10" t="s">
        <v>90</v>
      </c>
      <c r="AY10" t="n">
        <v>2230220</v>
      </c>
      <c r="AZ10" t="s">
        <v>123</v>
      </c>
      <c r="BA10" t="s">
        <v>124</v>
      </c>
      <c r="BB10" t="s">
        <v>125</v>
      </c>
      <c r="BC10" t="n">
        <v>4.922855</v>
      </c>
      <c r="BD10" t="n">
        <v>52.361798</v>
      </c>
      <c r="BE10" t="s">
        <v>132</v>
      </c>
      <c r="BF10" t="s">
        <v>83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127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117</v>
      </c>
      <c r="F11" t="n">
        <v>131111</v>
      </c>
      <c r="G11" t="s">
        <v>74</v>
      </c>
      <c r="H11" t="s">
        <v>75</v>
      </c>
      <c r="I11" t="s"/>
      <c r="J11" t="s">
        <v>76</v>
      </c>
      <c r="K11" t="n">
        <v>98</v>
      </c>
      <c r="L11" t="s">
        <v>77</v>
      </c>
      <c r="M11" t="s"/>
      <c r="N11" t="s">
        <v>128</v>
      </c>
      <c r="O11" t="s">
        <v>79</v>
      </c>
      <c r="P11" t="s">
        <v>119</v>
      </c>
      <c r="Q11" t="s"/>
      <c r="R11" t="s">
        <v>120</v>
      </c>
      <c r="S11" t="s">
        <v>130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HYPERLINK("https://hotelmonitor-cachepage.eclerx.com/savepage/tk_1544170366201286_sr_8422.html","info")</f>
        <v/>
      </c>
      <c r="AA11" t="n">
        <v>54378</v>
      </c>
      <c r="AB11" t="s">
        <v>133</v>
      </c>
      <c r="AC11" t="s"/>
      <c r="AD11" t="s">
        <v>89</v>
      </c>
      <c r="AE11" t="s"/>
      <c r="AF11" t="s"/>
      <c r="AG11" t="s"/>
      <c r="AH11" t="s"/>
      <c r="AI11" t="s"/>
      <c r="AJ11" t="s"/>
      <c r="AK11" t="s">
        <v>90</v>
      </c>
      <c r="AL11" t="s"/>
      <c r="AM11" t="s"/>
      <c r="AN11" t="s">
        <v>90</v>
      </c>
      <c r="AO11" t="s"/>
      <c r="AP11" t="n">
        <v>89</v>
      </c>
      <c r="AQ11" t="s">
        <v>91</v>
      </c>
      <c r="AR11" t="s"/>
      <c r="AS11" t="s"/>
      <c r="AT11" t="s">
        <v>92</v>
      </c>
      <c r="AU11" t="s">
        <v>90</v>
      </c>
      <c r="AV11" t="s"/>
      <c r="AW11" t="s"/>
      <c r="AX11" t="s">
        <v>90</v>
      </c>
      <c r="AY11" t="n">
        <v>2230220</v>
      </c>
      <c r="AZ11" t="s">
        <v>123</v>
      </c>
      <c r="BA11" t="s">
        <v>124</v>
      </c>
      <c r="BB11" t="s">
        <v>125</v>
      </c>
      <c r="BC11" t="n">
        <v>4.922855</v>
      </c>
      <c r="BD11" t="n">
        <v>52.361798</v>
      </c>
      <c r="BE11" t="s">
        <v>132</v>
      </c>
      <c r="BF11" t="s">
        <v>83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127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117</v>
      </c>
      <c r="F12" t="n">
        <v>131111</v>
      </c>
      <c r="G12" t="s">
        <v>74</v>
      </c>
      <c r="H12" t="s">
        <v>75</v>
      </c>
      <c r="I12" t="s"/>
      <c r="J12" t="s">
        <v>76</v>
      </c>
      <c r="K12" t="n">
        <v>121</v>
      </c>
      <c r="L12" t="s">
        <v>77</v>
      </c>
      <c r="M12" t="s"/>
      <c r="N12" t="s">
        <v>118</v>
      </c>
      <c r="O12" t="s">
        <v>79</v>
      </c>
      <c r="P12" t="s">
        <v>119</v>
      </c>
      <c r="Q12" t="s"/>
      <c r="R12" t="s">
        <v>120</v>
      </c>
      <c r="S12" t="s">
        <v>134</v>
      </c>
      <c r="T12" t="s">
        <v>83</v>
      </c>
      <c r="U12" t="s">
        <v>84</v>
      </c>
      <c r="V12" t="s">
        <v>85</v>
      </c>
      <c r="W12" t="s">
        <v>108</v>
      </c>
      <c r="X12" t="s"/>
      <c r="Y12" t="s">
        <v>87</v>
      </c>
      <c r="Z12">
        <f>HYPERLINK("https://hotelmonitor-cachepage.eclerx.com/savepage/tk_1544170366201286_sr_8422.html","info")</f>
        <v/>
      </c>
      <c r="AA12" t="n">
        <v>54378</v>
      </c>
      <c r="AB12" t="s">
        <v>135</v>
      </c>
      <c r="AC12" t="s"/>
      <c r="AD12" t="s">
        <v>89</v>
      </c>
      <c r="AE12" t="s"/>
      <c r="AF12" t="s"/>
      <c r="AG12" t="s"/>
      <c r="AH12" t="s"/>
      <c r="AI12" t="s"/>
      <c r="AJ12" t="s"/>
      <c r="AK12" t="s">
        <v>90</v>
      </c>
      <c r="AL12" t="s"/>
      <c r="AM12" t="s"/>
      <c r="AN12" t="s">
        <v>90</v>
      </c>
      <c r="AO12" t="s"/>
      <c r="AP12" t="n">
        <v>89</v>
      </c>
      <c r="AQ12" t="s">
        <v>91</v>
      </c>
      <c r="AR12" t="s"/>
      <c r="AS12" t="s"/>
      <c r="AT12" t="s">
        <v>92</v>
      </c>
      <c r="AU12" t="s">
        <v>90</v>
      </c>
      <c r="AV12" t="s"/>
      <c r="AW12" t="s"/>
      <c r="AX12" t="s">
        <v>90</v>
      </c>
      <c r="AY12" t="n">
        <v>2230220</v>
      </c>
      <c r="AZ12" t="s">
        <v>123</v>
      </c>
      <c r="BA12" t="s">
        <v>124</v>
      </c>
      <c r="BB12" t="s">
        <v>125</v>
      </c>
      <c r="BC12" t="n">
        <v>4.922855</v>
      </c>
      <c r="BD12" t="n">
        <v>52.361798</v>
      </c>
      <c r="BE12" t="s">
        <v>136</v>
      </c>
      <c r="BF12" t="s">
        <v>83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127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117</v>
      </c>
      <c r="F13" t="n">
        <v>131111</v>
      </c>
      <c r="G13" t="s">
        <v>74</v>
      </c>
      <c r="H13" t="s">
        <v>75</v>
      </c>
      <c r="I13" t="s"/>
      <c r="J13" t="s">
        <v>76</v>
      </c>
      <c r="K13" t="n">
        <v>121</v>
      </c>
      <c r="L13" t="s">
        <v>77</v>
      </c>
      <c r="M13" t="s"/>
      <c r="N13" t="s">
        <v>128</v>
      </c>
      <c r="O13" t="s">
        <v>79</v>
      </c>
      <c r="P13" t="s">
        <v>119</v>
      </c>
      <c r="Q13" t="s"/>
      <c r="R13" t="s">
        <v>120</v>
      </c>
      <c r="S13" t="s">
        <v>134</v>
      </c>
      <c r="T13" t="s">
        <v>83</v>
      </c>
      <c r="U13" t="s">
        <v>84</v>
      </c>
      <c r="V13" t="s">
        <v>85</v>
      </c>
      <c r="W13" t="s">
        <v>108</v>
      </c>
      <c r="X13" t="s"/>
      <c r="Y13" t="s">
        <v>87</v>
      </c>
      <c r="Z13">
        <f>HYPERLINK("https://hotelmonitor-cachepage.eclerx.com/savepage/tk_1544170366201286_sr_8422.html","info")</f>
        <v/>
      </c>
      <c r="AA13" t="n">
        <v>54378</v>
      </c>
      <c r="AB13" t="s">
        <v>137</v>
      </c>
      <c r="AC13" t="s"/>
      <c r="AD13" t="s">
        <v>89</v>
      </c>
      <c r="AE13" t="s"/>
      <c r="AF13" t="s"/>
      <c r="AG13" t="s"/>
      <c r="AH13" t="s"/>
      <c r="AI13" t="s"/>
      <c r="AJ13" t="s"/>
      <c r="AK13" t="s">
        <v>90</v>
      </c>
      <c r="AL13" t="s"/>
      <c r="AM13" t="s"/>
      <c r="AN13" t="s">
        <v>90</v>
      </c>
      <c r="AO13" t="s"/>
      <c r="AP13" t="n">
        <v>89</v>
      </c>
      <c r="AQ13" t="s">
        <v>91</v>
      </c>
      <c r="AR13" t="s"/>
      <c r="AS13" t="s"/>
      <c r="AT13" t="s">
        <v>92</v>
      </c>
      <c r="AU13" t="s">
        <v>90</v>
      </c>
      <c r="AV13" t="s"/>
      <c r="AW13" t="s"/>
      <c r="AX13" t="s">
        <v>90</v>
      </c>
      <c r="AY13" t="n">
        <v>2230220</v>
      </c>
      <c r="AZ13" t="s">
        <v>123</v>
      </c>
      <c r="BA13" t="s">
        <v>124</v>
      </c>
      <c r="BB13" t="s">
        <v>125</v>
      </c>
      <c r="BC13" t="n">
        <v>4.922855</v>
      </c>
      <c r="BD13" t="n">
        <v>52.361798</v>
      </c>
      <c r="BE13" t="s">
        <v>136</v>
      </c>
      <c r="BF13" t="s">
        <v>83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127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117</v>
      </c>
      <c r="F14" t="n">
        <v>131111</v>
      </c>
      <c r="G14" t="s">
        <v>74</v>
      </c>
      <c r="H14" t="s">
        <v>75</v>
      </c>
      <c r="I14" t="s"/>
      <c r="J14" t="s">
        <v>76</v>
      </c>
      <c r="K14" t="n">
        <v>109.5</v>
      </c>
      <c r="L14" t="s">
        <v>77</v>
      </c>
      <c r="M14" t="s"/>
      <c r="N14" t="s">
        <v>118</v>
      </c>
      <c r="O14" t="s">
        <v>79</v>
      </c>
      <c r="P14" t="s">
        <v>119</v>
      </c>
      <c r="Q14" t="s"/>
      <c r="R14" t="s">
        <v>120</v>
      </c>
      <c r="S14" t="s">
        <v>121</v>
      </c>
      <c r="T14" t="s">
        <v>83</v>
      </c>
      <c r="U14" t="s">
        <v>84</v>
      </c>
      <c r="V14" t="s">
        <v>85</v>
      </c>
      <c r="W14" t="s">
        <v>108</v>
      </c>
      <c r="X14" t="s"/>
      <c r="Y14" t="s">
        <v>87</v>
      </c>
      <c r="Z14">
        <f>HYPERLINK("https://hotelmonitor-cachepage.eclerx.com/savepage/tk_1544170366201286_sr_8422.html","info")</f>
        <v/>
      </c>
      <c r="AA14" t="n">
        <v>54378</v>
      </c>
      <c r="AB14" t="s">
        <v>138</v>
      </c>
      <c r="AC14" t="s"/>
      <c r="AD14" t="s">
        <v>89</v>
      </c>
      <c r="AE14" t="s"/>
      <c r="AF14" t="s"/>
      <c r="AG14" t="s"/>
      <c r="AH14" t="s"/>
      <c r="AI14" t="s"/>
      <c r="AJ14" t="s"/>
      <c r="AK14" t="s">
        <v>90</v>
      </c>
      <c r="AL14" t="s"/>
      <c r="AM14" t="s"/>
      <c r="AN14" t="s">
        <v>90</v>
      </c>
      <c r="AO14" t="s"/>
      <c r="AP14" t="n">
        <v>89</v>
      </c>
      <c r="AQ14" t="s">
        <v>91</v>
      </c>
      <c r="AR14" t="s"/>
      <c r="AS14" t="s"/>
      <c r="AT14" t="s">
        <v>92</v>
      </c>
      <c r="AU14" t="s">
        <v>90</v>
      </c>
      <c r="AV14" t="s"/>
      <c r="AW14" t="s"/>
      <c r="AX14" t="s">
        <v>90</v>
      </c>
      <c r="AY14" t="n">
        <v>2230220</v>
      </c>
      <c r="AZ14" t="s">
        <v>123</v>
      </c>
      <c r="BA14" t="s">
        <v>124</v>
      </c>
      <c r="BB14" t="s">
        <v>125</v>
      </c>
      <c r="BC14" t="n">
        <v>4.922855</v>
      </c>
      <c r="BD14" t="n">
        <v>52.361798</v>
      </c>
      <c r="BE14" t="s">
        <v>126</v>
      </c>
      <c r="BF14" t="s">
        <v>83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127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117</v>
      </c>
      <c r="F15" t="n">
        <v>131111</v>
      </c>
      <c r="G15" t="s">
        <v>74</v>
      </c>
      <c r="H15" t="s">
        <v>75</v>
      </c>
      <c r="I15" t="s"/>
      <c r="J15" t="s">
        <v>76</v>
      </c>
      <c r="K15" t="n">
        <v>109.5</v>
      </c>
      <c r="L15" t="s">
        <v>77</v>
      </c>
      <c r="M15" t="s"/>
      <c r="N15" t="s">
        <v>128</v>
      </c>
      <c r="O15" t="s">
        <v>79</v>
      </c>
      <c r="P15" t="s">
        <v>119</v>
      </c>
      <c r="Q15" t="s"/>
      <c r="R15" t="s">
        <v>120</v>
      </c>
      <c r="S15" t="s">
        <v>121</v>
      </c>
      <c r="T15" t="s">
        <v>83</v>
      </c>
      <c r="U15" t="s">
        <v>84</v>
      </c>
      <c r="V15" t="s">
        <v>85</v>
      </c>
      <c r="W15" t="s">
        <v>108</v>
      </c>
      <c r="X15" t="s"/>
      <c r="Y15" t="s">
        <v>87</v>
      </c>
      <c r="Z15">
        <f>HYPERLINK("https://hotelmonitor-cachepage.eclerx.com/savepage/tk_1544170366201286_sr_8422.html","info")</f>
        <v/>
      </c>
      <c r="AA15" t="n">
        <v>54378</v>
      </c>
      <c r="AB15" t="s">
        <v>139</v>
      </c>
      <c r="AC15" t="s"/>
      <c r="AD15" t="s">
        <v>89</v>
      </c>
      <c r="AE15" t="s"/>
      <c r="AF15" t="s"/>
      <c r="AG15" t="s"/>
      <c r="AH15" t="s"/>
      <c r="AI15" t="s"/>
      <c r="AJ15" t="s"/>
      <c r="AK15" t="s">
        <v>90</v>
      </c>
      <c r="AL15" t="s"/>
      <c r="AM15" t="s"/>
      <c r="AN15" t="s">
        <v>90</v>
      </c>
      <c r="AO15" t="s"/>
      <c r="AP15" t="n">
        <v>89</v>
      </c>
      <c r="AQ15" t="s">
        <v>91</v>
      </c>
      <c r="AR15" t="s"/>
      <c r="AS15" t="s"/>
      <c r="AT15" t="s">
        <v>92</v>
      </c>
      <c r="AU15" t="s">
        <v>90</v>
      </c>
      <c r="AV15" t="s"/>
      <c r="AW15" t="s"/>
      <c r="AX15" t="s">
        <v>90</v>
      </c>
      <c r="AY15" t="n">
        <v>2230220</v>
      </c>
      <c r="AZ15" t="s">
        <v>123</v>
      </c>
      <c r="BA15" t="s">
        <v>124</v>
      </c>
      <c r="BB15" t="s">
        <v>125</v>
      </c>
      <c r="BC15" t="n">
        <v>4.922855</v>
      </c>
      <c r="BD15" t="n">
        <v>52.361798</v>
      </c>
      <c r="BE15" t="s">
        <v>126</v>
      </c>
      <c r="BF15" t="s">
        <v>83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127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140</v>
      </c>
      <c r="F16" t="n">
        <v>131115</v>
      </c>
      <c r="G16" t="s">
        <v>74</v>
      </c>
      <c r="H16" t="s">
        <v>75</v>
      </c>
      <c r="I16" t="s"/>
      <c r="J16" t="s">
        <v>76</v>
      </c>
      <c r="K16" t="n">
        <v>53.75</v>
      </c>
      <c r="L16" t="s">
        <v>77</v>
      </c>
      <c r="M16" t="s"/>
      <c r="N16" t="s">
        <v>141</v>
      </c>
      <c r="O16" t="s">
        <v>79</v>
      </c>
      <c r="P16" t="s">
        <v>142</v>
      </c>
      <c r="Q16" t="s"/>
      <c r="R16" t="s">
        <v>81</v>
      </c>
      <c r="S16" t="s">
        <v>143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HYPERLINK("https://hotelmonitor-cachepage.eclerx.com/savepage/tk_15441703312322958_sr_8422.html","info")</f>
        <v/>
      </c>
      <c r="AA16" t="n">
        <v>56101</v>
      </c>
      <c r="AB16" t="s">
        <v>144</v>
      </c>
      <c r="AC16" t="s"/>
      <c r="AD16" t="s">
        <v>89</v>
      </c>
      <c r="AE16" t="s"/>
      <c r="AF16" t="s"/>
      <c r="AG16" t="s"/>
      <c r="AH16" t="s"/>
      <c r="AI16" t="s"/>
      <c r="AJ16" t="s"/>
      <c r="AK16" t="s">
        <v>90</v>
      </c>
      <c r="AL16" t="s"/>
      <c r="AM16" t="s"/>
      <c r="AN16" t="s">
        <v>90</v>
      </c>
      <c r="AO16" t="s"/>
      <c r="AP16" t="n">
        <v>17</v>
      </c>
      <c r="AQ16" t="s">
        <v>91</v>
      </c>
      <c r="AR16" t="s"/>
      <c r="AS16" t="s"/>
      <c r="AT16" t="s">
        <v>92</v>
      </c>
      <c r="AU16" t="s">
        <v>90</v>
      </c>
      <c r="AV16" t="s"/>
      <c r="AW16" t="s"/>
      <c r="AX16" t="s">
        <v>90</v>
      </c>
      <c r="AY16" t="n">
        <v>1777058</v>
      </c>
      <c r="AZ16" t="s">
        <v>145</v>
      </c>
      <c r="BA16" t="s">
        <v>146</v>
      </c>
      <c r="BB16" t="s">
        <v>147</v>
      </c>
      <c r="BC16" t="n">
        <v>4.53348</v>
      </c>
      <c r="BD16" t="n">
        <v>52.38479</v>
      </c>
      <c r="BE16" t="s">
        <v>148</v>
      </c>
      <c r="BF16" t="s">
        <v>83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149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140</v>
      </c>
      <c r="F17" t="n">
        <v>131115</v>
      </c>
      <c r="G17" t="s">
        <v>74</v>
      </c>
      <c r="H17" t="s">
        <v>75</v>
      </c>
      <c r="I17" t="s"/>
      <c r="J17" t="s">
        <v>76</v>
      </c>
      <c r="K17" t="n">
        <v>71.25</v>
      </c>
      <c r="L17" t="s">
        <v>77</v>
      </c>
      <c r="M17" t="s"/>
      <c r="N17" t="s">
        <v>150</v>
      </c>
      <c r="O17" t="s">
        <v>79</v>
      </c>
      <c r="P17" t="s">
        <v>142</v>
      </c>
      <c r="Q17" t="s"/>
      <c r="R17" t="s">
        <v>81</v>
      </c>
      <c r="S17" t="s">
        <v>97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HYPERLINK("https://hotelmonitor-cachepage.eclerx.com/savepage/tk_15441703312322958_sr_8422.html","info")</f>
        <v/>
      </c>
      <c r="AA17" t="n">
        <v>56101</v>
      </c>
      <c r="AB17" t="s">
        <v>151</v>
      </c>
      <c r="AC17" t="s"/>
      <c r="AD17" t="s">
        <v>89</v>
      </c>
      <c r="AE17" t="s"/>
      <c r="AF17" t="s"/>
      <c r="AG17" t="s"/>
      <c r="AH17" t="s"/>
      <c r="AI17" t="s"/>
      <c r="AJ17" t="s"/>
      <c r="AK17" t="s">
        <v>90</v>
      </c>
      <c r="AL17" t="s"/>
      <c r="AM17" t="s"/>
      <c r="AN17" t="s">
        <v>90</v>
      </c>
      <c r="AO17" t="s"/>
      <c r="AP17" t="n">
        <v>17</v>
      </c>
      <c r="AQ17" t="s">
        <v>91</v>
      </c>
      <c r="AR17" t="s"/>
      <c r="AS17" t="s"/>
      <c r="AT17" t="s">
        <v>92</v>
      </c>
      <c r="AU17" t="s">
        <v>90</v>
      </c>
      <c r="AV17" t="s"/>
      <c r="AW17" t="s"/>
      <c r="AX17" t="s">
        <v>90</v>
      </c>
      <c r="AY17" t="n">
        <v>1777058</v>
      </c>
      <c r="AZ17" t="s">
        <v>145</v>
      </c>
      <c r="BA17" t="s">
        <v>146</v>
      </c>
      <c r="BB17" t="s">
        <v>147</v>
      </c>
      <c r="BC17" t="n">
        <v>4.53348</v>
      </c>
      <c r="BD17" t="n">
        <v>52.38479</v>
      </c>
      <c r="BE17" t="s">
        <v>152</v>
      </c>
      <c r="BF17" t="s">
        <v>83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149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140</v>
      </c>
      <c r="F18" t="n">
        <v>131115</v>
      </c>
      <c r="G18" t="s">
        <v>74</v>
      </c>
      <c r="H18" t="s">
        <v>75</v>
      </c>
      <c r="I18" t="s"/>
      <c r="J18" t="s">
        <v>76</v>
      </c>
      <c r="K18" t="n">
        <v>81.25</v>
      </c>
      <c r="L18" t="s">
        <v>77</v>
      </c>
      <c r="M18" t="s"/>
      <c r="N18" t="s">
        <v>153</v>
      </c>
      <c r="O18" t="s">
        <v>79</v>
      </c>
      <c r="P18" t="s">
        <v>142</v>
      </c>
      <c r="Q18" t="s"/>
      <c r="R18" t="s">
        <v>81</v>
      </c>
      <c r="S18" t="s">
        <v>154</v>
      </c>
      <c r="T18" t="s">
        <v>83</v>
      </c>
      <c r="U18" t="s">
        <v>84</v>
      </c>
      <c r="V18" t="s">
        <v>85</v>
      </c>
      <c r="W18" t="s">
        <v>108</v>
      </c>
      <c r="X18" t="s"/>
      <c r="Y18" t="s">
        <v>87</v>
      </c>
      <c r="Z18">
        <f>HYPERLINK("https://hotelmonitor-cachepage.eclerx.com/savepage/tk_15441703312322958_sr_8422.html","info")</f>
        <v/>
      </c>
      <c r="AA18" t="n">
        <v>56101</v>
      </c>
      <c r="AB18" t="s">
        <v>155</v>
      </c>
      <c r="AC18" t="s"/>
      <c r="AD18" t="s">
        <v>89</v>
      </c>
      <c r="AE18" t="s"/>
      <c r="AF18" t="s"/>
      <c r="AG18" t="s"/>
      <c r="AH18" t="s"/>
      <c r="AI18" t="s"/>
      <c r="AJ18" t="s"/>
      <c r="AK18" t="s">
        <v>90</v>
      </c>
      <c r="AL18" t="s"/>
      <c r="AM18" t="s"/>
      <c r="AN18" t="s">
        <v>90</v>
      </c>
      <c r="AO18" t="s"/>
      <c r="AP18" t="n">
        <v>17</v>
      </c>
      <c r="AQ18" t="s">
        <v>91</v>
      </c>
      <c r="AR18" t="s"/>
      <c r="AS18" t="s"/>
      <c r="AT18" t="s">
        <v>92</v>
      </c>
      <c r="AU18" t="s">
        <v>90</v>
      </c>
      <c r="AV18" t="s"/>
      <c r="AW18" t="s"/>
      <c r="AX18" t="s">
        <v>90</v>
      </c>
      <c r="AY18" t="n">
        <v>1777058</v>
      </c>
      <c r="AZ18" t="s">
        <v>145</v>
      </c>
      <c r="BA18" t="s">
        <v>146</v>
      </c>
      <c r="BB18" t="s">
        <v>147</v>
      </c>
      <c r="BC18" t="n">
        <v>4.53348</v>
      </c>
      <c r="BD18" t="n">
        <v>52.38479</v>
      </c>
      <c r="BE18" t="s">
        <v>156</v>
      </c>
      <c r="BF18" t="s">
        <v>83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149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140</v>
      </c>
      <c r="F19" t="n">
        <v>131115</v>
      </c>
      <c r="G19" t="s">
        <v>74</v>
      </c>
      <c r="H19" t="s">
        <v>75</v>
      </c>
      <c r="I19" t="s"/>
      <c r="J19" t="s">
        <v>76</v>
      </c>
      <c r="K19" t="n">
        <v>98.75</v>
      </c>
      <c r="L19" t="s">
        <v>77</v>
      </c>
      <c r="M19" t="s"/>
      <c r="N19" t="s">
        <v>157</v>
      </c>
      <c r="O19" t="s">
        <v>79</v>
      </c>
      <c r="P19" t="s">
        <v>142</v>
      </c>
      <c r="Q19" t="s"/>
      <c r="R19" t="s">
        <v>81</v>
      </c>
      <c r="S19" t="s">
        <v>158</v>
      </c>
      <c r="T19" t="s">
        <v>83</v>
      </c>
      <c r="U19" t="s">
        <v>84</v>
      </c>
      <c r="V19" t="s">
        <v>85</v>
      </c>
      <c r="W19" t="s">
        <v>108</v>
      </c>
      <c r="X19" t="s"/>
      <c r="Y19" t="s">
        <v>87</v>
      </c>
      <c r="Z19">
        <f>HYPERLINK("https://hotelmonitor-cachepage.eclerx.com/savepage/tk_15441703312322958_sr_8422.html","info")</f>
        <v/>
      </c>
      <c r="AA19" t="n">
        <v>56101</v>
      </c>
      <c r="AB19" t="s">
        <v>159</v>
      </c>
      <c r="AC19" t="s"/>
      <c r="AD19" t="s">
        <v>89</v>
      </c>
      <c r="AE19" t="s"/>
      <c r="AF19" t="s"/>
      <c r="AG19" t="s"/>
      <c r="AH19" t="s"/>
      <c r="AI19" t="s"/>
      <c r="AJ19" t="s"/>
      <c r="AK19" t="s">
        <v>90</v>
      </c>
      <c r="AL19" t="s"/>
      <c r="AM19" t="s"/>
      <c r="AN19" t="s">
        <v>90</v>
      </c>
      <c r="AO19" t="s"/>
      <c r="AP19" t="n">
        <v>17</v>
      </c>
      <c r="AQ19" t="s">
        <v>91</v>
      </c>
      <c r="AR19" t="s"/>
      <c r="AS19" t="s"/>
      <c r="AT19" t="s">
        <v>92</v>
      </c>
      <c r="AU19" t="s">
        <v>90</v>
      </c>
      <c r="AV19" t="s"/>
      <c r="AW19" t="s"/>
      <c r="AX19" t="s">
        <v>90</v>
      </c>
      <c r="AY19" t="n">
        <v>1777058</v>
      </c>
      <c r="AZ19" t="s">
        <v>145</v>
      </c>
      <c r="BA19" t="s">
        <v>146</v>
      </c>
      <c r="BB19" t="s">
        <v>147</v>
      </c>
      <c r="BC19" t="n">
        <v>4.53348</v>
      </c>
      <c r="BD19" t="n">
        <v>52.38479</v>
      </c>
      <c r="BE19" t="s">
        <v>160</v>
      </c>
      <c r="BF19" t="s">
        <v>83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149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161</v>
      </c>
      <c r="F20" t="n">
        <v>1517511</v>
      </c>
      <c r="G20" t="s">
        <v>74</v>
      </c>
      <c r="H20" t="s">
        <v>75</v>
      </c>
      <c r="I20" t="s"/>
      <c r="J20" t="s">
        <v>76</v>
      </c>
      <c r="K20" t="n">
        <v>72.5</v>
      </c>
      <c r="L20" t="s">
        <v>77</v>
      </c>
      <c r="M20" t="s"/>
      <c r="N20" t="s">
        <v>162</v>
      </c>
      <c r="O20" t="s">
        <v>79</v>
      </c>
      <c r="P20" t="s">
        <v>163</v>
      </c>
      <c r="Q20" t="s"/>
      <c r="R20" t="s">
        <v>120</v>
      </c>
      <c r="S20" t="s">
        <v>164</v>
      </c>
      <c r="T20" t="s">
        <v>83</v>
      </c>
      <c r="U20" t="s">
        <v>84</v>
      </c>
      <c r="V20" t="s">
        <v>85</v>
      </c>
      <c r="W20" t="s">
        <v>108</v>
      </c>
      <c r="X20" t="s"/>
      <c r="Y20" t="s">
        <v>87</v>
      </c>
      <c r="Z20">
        <f>HYPERLINK("https://hotelmonitor-cachepage.eclerx.com/savepage/tk_15441703251882598_sr_8422.html","info")</f>
        <v/>
      </c>
      <c r="AA20" t="n">
        <v>225782</v>
      </c>
      <c r="AB20" t="s">
        <v>165</v>
      </c>
      <c r="AC20" t="s"/>
      <c r="AD20" t="s">
        <v>89</v>
      </c>
      <c r="AE20" t="s"/>
      <c r="AF20" t="s"/>
      <c r="AG20" t="s"/>
      <c r="AH20" t="s"/>
      <c r="AI20" t="s"/>
      <c r="AJ20" t="s"/>
      <c r="AK20" t="s">
        <v>90</v>
      </c>
      <c r="AL20" t="s"/>
      <c r="AM20" t="s"/>
      <c r="AN20" t="s">
        <v>90</v>
      </c>
      <c r="AO20" t="s"/>
      <c r="AP20" t="n">
        <v>1</v>
      </c>
      <c r="AQ20" t="s">
        <v>91</v>
      </c>
      <c r="AR20" t="s"/>
      <c r="AS20" t="s"/>
      <c r="AT20" t="s">
        <v>92</v>
      </c>
      <c r="AU20" t="s">
        <v>90</v>
      </c>
      <c r="AV20" t="s"/>
      <c r="AW20" t="s"/>
      <c r="AX20" t="s">
        <v>93</v>
      </c>
      <c r="AY20" t="n">
        <v>4036680</v>
      </c>
      <c r="AZ20" t="s">
        <v>166</v>
      </c>
      <c r="BA20" t="s">
        <v>167</v>
      </c>
      <c r="BB20" t="s">
        <v>168</v>
      </c>
      <c r="BC20" t="n">
        <v>4.7028</v>
      </c>
      <c r="BD20" t="n">
        <v>52.2951</v>
      </c>
      <c r="BE20" t="s">
        <v>169</v>
      </c>
      <c r="BF20" t="s">
        <v>83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98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161</v>
      </c>
      <c r="F21" t="n">
        <v>1517511</v>
      </c>
      <c r="G21" t="s">
        <v>74</v>
      </c>
      <c r="H21" t="s">
        <v>75</v>
      </c>
      <c r="I21" t="s"/>
      <c r="J21" t="s">
        <v>76</v>
      </c>
      <c r="K21" t="n">
        <v>72.5</v>
      </c>
      <c r="L21" t="s">
        <v>77</v>
      </c>
      <c r="M21" t="s"/>
      <c r="N21" t="s">
        <v>170</v>
      </c>
      <c r="O21" t="s">
        <v>79</v>
      </c>
      <c r="P21" t="s">
        <v>163</v>
      </c>
      <c r="Q21" t="s"/>
      <c r="R21" t="s">
        <v>120</v>
      </c>
      <c r="S21" t="s">
        <v>164</v>
      </c>
      <c r="T21" t="s">
        <v>83</v>
      </c>
      <c r="U21" t="s">
        <v>84</v>
      </c>
      <c r="V21" t="s">
        <v>85</v>
      </c>
      <c r="W21" t="s">
        <v>108</v>
      </c>
      <c r="X21" t="s"/>
      <c r="Y21" t="s">
        <v>87</v>
      </c>
      <c r="Z21">
        <f>HYPERLINK("https://hotelmonitor-cachepage.eclerx.com/savepage/tk_15441703251882598_sr_8422.html","info")</f>
        <v/>
      </c>
      <c r="AA21" t="n">
        <v>225782</v>
      </c>
      <c r="AB21" t="s">
        <v>171</v>
      </c>
      <c r="AC21" t="s"/>
      <c r="AD21" t="s">
        <v>89</v>
      </c>
      <c r="AE21" t="s"/>
      <c r="AF21" t="s"/>
      <c r="AG21" t="s"/>
      <c r="AH21" t="s"/>
      <c r="AI21" t="s"/>
      <c r="AJ21" t="s"/>
      <c r="AK21" t="s">
        <v>90</v>
      </c>
      <c r="AL21" t="s"/>
      <c r="AM21" t="s"/>
      <c r="AN21" t="s">
        <v>90</v>
      </c>
      <c r="AO21" t="s"/>
      <c r="AP21" t="n">
        <v>1</v>
      </c>
      <c r="AQ21" t="s">
        <v>91</v>
      </c>
      <c r="AR21" t="s"/>
      <c r="AS21" t="s"/>
      <c r="AT21" t="s">
        <v>92</v>
      </c>
      <c r="AU21" t="s">
        <v>90</v>
      </c>
      <c r="AV21" t="s"/>
      <c r="AW21" t="s"/>
      <c r="AX21" t="s">
        <v>93</v>
      </c>
      <c r="AY21" t="n">
        <v>4036680</v>
      </c>
      <c r="AZ21" t="s">
        <v>166</v>
      </c>
      <c r="BA21" t="s">
        <v>167</v>
      </c>
      <c r="BB21" t="s">
        <v>168</v>
      </c>
      <c r="BC21" t="n">
        <v>4.7028</v>
      </c>
      <c r="BD21" t="n">
        <v>52.2951</v>
      </c>
      <c r="BE21" t="s">
        <v>169</v>
      </c>
      <c r="BF21" t="s">
        <v>83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98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161</v>
      </c>
      <c r="F22" t="n">
        <v>1517511</v>
      </c>
      <c r="G22" t="s">
        <v>74</v>
      </c>
      <c r="H22" t="s">
        <v>75</v>
      </c>
      <c r="I22" t="s"/>
      <c r="J22" t="s">
        <v>76</v>
      </c>
      <c r="K22" t="n">
        <v>72.5</v>
      </c>
      <c r="L22" t="s">
        <v>77</v>
      </c>
      <c r="M22" t="s"/>
      <c r="N22" t="s">
        <v>172</v>
      </c>
      <c r="O22" t="s">
        <v>79</v>
      </c>
      <c r="P22" t="s">
        <v>163</v>
      </c>
      <c r="Q22" t="s"/>
      <c r="R22" t="s">
        <v>120</v>
      </c>
      <c r="S22" t="s">
        <v>164</v>
      </c>
      <c r="T22" t="s">
        <v>83</v>
      </c>
      <c r="U22" t="s">
        <v>84</v>
      </c>
      <c r="V22" t="s">
        <v>85</v>
      </c>
      <c r="W22" t="s">
        <v>108</v>
      </c>
      <c r="X22" t="s"/>
      <c r="Y22" t="s">
        <v>87</v>
      </c>
      <c r="Z22">
        <f>HYPERLINK("https://hotelmonitor-cachepage.eclerx.com/savepage/tk_15441703251882598_sr_8422.html","info")</f>
        <v/>
      </c>
      <c r="AA22" t="n">
        <v>225782</v>
      </c>
      <c r="AB22" t="s">
        <v>173</v>
      </c>
      <c r="AC22" t="s"/>
      <c r="AD22" t="s">
        <v>89</v>
      </c>
      <c r="AE22" t="s"/>
      <c r="AF22" t="s"/>
      <c r="AG22" t="s"/>
      <c r="AH22" t="s"/>
      <c r="AI22" t="s"/>
      <c r="AJ22" t="s"/>
      <c r="AK22" t="s">
        <v>90</v>
      </c>
      <c r="AL22" t="s"/>
      <c r="AM22" t="s"/>
      <c r="AN22" t="s">
        <v>90</v>
      </c>
      <c r="AO22" t="s"/>
      <c r="AP22" t="n">
        <v>1</v>
      </c>
      <c r="AQ22" t="s">
        <v>91</v>
      </c>
      <c r="AR22" t="s"/>
      <c r="AS22" t="s"/>
      <c r="AT22" t="s">
        <v>92</v>
      </c>
      <c r="AU22" t="s">
        <v>90</v>
      </c>
      <c r="AV22" t="s"/>
      <c r="AW22" t="s"/>
      <c r="AX22" t="s">
        <v>93</v>
      </c>
      <c r="AY22" t="n">
        <v>4036680</v>
      </c>
      <c r="AZ22" t="s">
        <v>166</v>
      </c>
      <c r="BA22" t="s">
        <v>167</v>
      </c>
      <c r="BB22" t="s">
        <v>168</v>
      </c>
      <c r="BC22" t="n">
        <v>4.7028</v>
      </c>
      <c r="BD22" t="n">
        <v>52.2951</v>
      </c>
      <c r="BE22" t="s">
        <v>169</v>
      </c>
      <c r="BF22" t="s">
        <v>83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98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161</v>
      </c>
      <c r="F23" t="n">
        <v>1517511</v>
      </c>
      <c r="G23" t="s">
        <v>74</v>
      </c>
      <c r="H23" t="s">
        <v>75</v>
      </c>
      <c r="I23" t="s"/>
      <c r="J23" t="s">
        <v>76</v>
      </c>
      <c r="K23" t="n">
        <v>78</v>
      </c>
      <c r="L23" t="s">
        <v>77</v>
      </c>
      <c r="M23" t="s"/>
      <c r="N23" t="s">
        <v>162</v>
      </c>
      <c r="O23" t="s">
        <v>79</v>
      </c>
      <c r="P23" t="s">
        <v>163</v>
      </c>
      <c r="Q23" t="s"/>
      <c r="R23" t="s">
        <v>120</v>
      </c>
      <c r="S23" t="s">
        <v>174</v>
      </c>
      <c r="T23" t="s">
        <v>83</v>
      </c>
      <c r="U23" t="s">
        <v>84</v>
      </c>
      <c r="V23" t="s">
        <v>85</v>
      </c>
      <c r="W23" t="s">
        <v>108</v>
      </c>
      <c r="X23" t="s"/>
      <c r="Y23" t="s">
        <v>87</v>
      </c>
      <c r="Z23">
        <f>HYPERLINK("https://hotelmonitor-cachepage.eclerx.com/savepage/tk_15441703251882598_sr_8422.html","info")</f>
        <v/>
      </c>
      <c r="AA23" t="n">
        <v>225782</v>
      </c>
      <c r="AB23" t="s">
        <v>175</v>
      </c>
      <c r="AC23" t="s"/>
      <c r="AD23" t="s">
        <v>89</v>
      </c>
      <c r="AE23" t="s"/>
      <c r="AF23" t="s"/>
      <c r="AG23" t="s"/>
      <c r="AH23" t="s"/>
      <c r="AI23" t="s"/>
      <c r="AJ23" t="s"/>
      <c r="AK23" t="s">
        <v>90</v>
      </c>
      <c r="AL23" t="s"/>
      <c r="AM23" t="s"/>
      <c r="AN23" t="s">
        <v>90</v>
      </c>
      <c r="AO23" t="s"/>
      <c r="AP23" t="n">
        <v>1</v>
      </c>
      <c r="AQ23" t="s">
        <v>91</v>
      </c>
      <c r="AR23" t="s"/>
      <c r="AS23" t="s"/>
      <c r="AT23" t="s">
        <v>92</v>
      </c>
      <c r="AU23" t="s">
        <v>90</v>
      </c>
      <c r="AV23" t="s"/>
      <c r="AW23" t="s"/>
      <c r="AX23" t="s">
        <v>93</v>
      </c>
      <c r="AY23" t="n">
        <v>4036680</v>
      </c>
      <c r="AZ23" t="s">
        <v>166</v>
      </c>
      <c r="BA23" t="s">
        <v>167</v>
      </c>
      <c r="BB23" t="s">
        <v>168</v>
      </c>
      <c r="BC23" t="n">
        <v>4.7028</v>
      </c>
      <c r="BD23" t="n">
        <v>52.2951</v>
      </c>
      <c r="BE23" t="s">
        <v>176</v>
      </c>
      <c r="BF23" t="s">
        <v>83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98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161</v>
      </c>
      <c r="F24" t="n">
        <v>1517511</v>
      </c>
      <c r="G24" t="s">
        <v>74</v>
      </c>
      <c r="H24" t="s">
        <v>75</v>
      </c>
      <c r="I24" t="s"/>
      <c r="J24" t="s">
        <v>76</v>
      </c>
      <c r="K24" t="n">
        <v>78</v>
      </c>
      <c r="L24" t="s">
        <v>77</v>
      </c>
      <c r="M24" t="s"/>
      <c r="N24" t="s">
        <v>170</v>
      </c>
      <c r="O24" t="s">
        <v>79</v>
      </c>
      <c r="P24" t="s">
        <v>163</v>
      </c>
      <c r="Q24" t="s"/>
      <c r="R24" t="s">
        <v>120</v>
      </c>
      <c r="S24" t="s">
        <v>174</v>
      </c>
      <c r="T24" t="s">
        <v>83</v>
      </c>
      <c r="U24" t="s">
        <v>84</v>
      </c>
      <c r="V24" t="s">
        <v>85</v>
      </c>
      <c r="W24" t="s">
        <v>108</v>
      </c>
      <c r="X24" t="s"/>
      <c r="Y24" t="s">
        <v>87</v>
      </c>
      <c r="Z24">
        <f>HYPERLINK("https://hotelmonitor-cachepage.eclerx.com/savepage/tk_15441703251882598_sr_8422.html","info")</f>
        <v/>
      </c>
      <c r="AA24" t="n">
        <v>225782</v>
      </c>
      <c r="AB24" t="s">
        <v>177</v>
      </c>
      <c r="AC24" t="s"/>
      <c r="AD24" t="s">
        <v>89</v>
      </c>
      <c r="AE24" t="s"/>
      <c r="AF24" t="s"/>
      <c r="AG24" t="s"/>
      <c r="AH24" t="s"/>
      <c r="AI24" t="s"/>
      <c r="AJ24" t="s"/>
      <c r="AK24" t="s">
        <v>90</v>
      </c>
      <c r="AL24" t="s"/>
      <c r="AM24" t="s"/>
      <c r="AN24" t="s">
        <v>90</v>
      </c>
      <c r="AO24" t="s"/>
      <c r="AP24" t="n">
        <v>1</v>
      </c>
      <c r="AQ24" t="s">
        <v>91</v>
      </c>
      <c r="AR24" t="s"/>
      <c r="AS24" t="s"/>
      <c r="AT24" t="s">
        <v>92</v>
      </c>
      <c r="AU24" t="s">
        <v>90</v>
      </c>
      <c r="AV24" t="s"/>
      <c r="AW24" t="s"/>
      <c r="AX24" t="s">
        <v>93</v>
      </c>
      <c r="AY24" t="n">
        <v>4036680</v>
      </c>
      <c r="AZ24" t="s">
        <v>166</v>
      </c>
      <c r="BA24" t="s">
        <v>167</v>
      </c>
      <c r="BB24" t="s">
        <v>168</v>
      </c>
      <c r="BC24" t="n">
        <v>4.7028</v>
      </c>
      <c r="BD24" t="n">
        <v>52.2951</v>
      </c>
      <c r="BE24" t="s">
        <v>176</v>
      </c>
      <c r="BF24" t="s">
        <v>83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98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161</v>
      </c>
      <c r="F25" t="n">
        <v>1517511</v>
      </c>
      <c r="G25" t="s">
        <v>74</v>
      </c>
      <c r="H25" t="s">
        <v>75</v>
      </c>
      <c r="I25" t="s"/>
      <c r="J25" t="s">
        <v>76</v>
      </c>
      <c r="K25" t="n">
        <v>78</v>
      </c>
      <c r="L25" t="s">
        <v>77</v>
      </c>
      <c r="M25" t="s"/>
      <c r="N25" t="s">
        <v>172</v>
      </c>
      <c r="O25" t="s">
        <v>79</v>
      </c>
      <c r="P25" t="s">
        <v>163</v>
      </c>
      <c r="Q25" t="s"/>
      <c r="R25" t="s">
        <v>120</v>
      </c>
      <c r="S25" t="s">
        <v>174</v>
      </c>
      <c r="T25" t="s">
        <v>83</v>
      </c>
      <c r="U25" t="s">
        <v>84</v>
      </c>
      <c r="V25" t="s">
        <v>85</v>
      </c>
      <c r="W25" t="s">
        <v>108</v>
      </c>
      <c r="X25" t="s"/>
      <c r="Y25" t="s">
        <v>87</v>
      </c>
      <c r="Z25">
        <f>HYPERLINK("https://hotelmonitor-cachepage.eclerx.com/savepage/tk_15441703251882598_sr_8422.html","info")</f>
        <v/>
      </c>
      <c r="AA25" t="n">
        <v>225782</v>
      </c>
      <c r="AB25" t="s">
        <v>178</v>
      </c>
      <c r="AC25" t="s"/>
      <c r="AD25" t="s">
        <v>89</v>
      </c>
      <c r="AE25" t="s"/>
      <c r="AF25" t="s"/>
      <c r="AG25" t="s"/>
      <c r="AH25" t="s"/>
      <c r="AI25" t="s"/>
      <c r="AJ25" t="s"/>
      <c r="AK25" t="s">
        <v>90</v>
      </c>
      <c r="AL25" t="s"/>
      <c r="AM25" t="s"/>
      <c r="AN25" t="s">
        <v>90</v>
      </c>
      <c r="AO25" t="s"/>
      <c r="AP25" t="n">
        <v>1</v>
      </c>
      <c r="AQ25" t="s">
        <v>91</v>
      </c>
      <c r="AR25" t="s"/>
      <c r="AS25" t="s"/>
      <c r="AT25" t="s">
        <v>92</v>
      </c>
      <c r="AU25" t="s">
        <v>90</v>
      </c>
      <c r="AV25" t="s"/>
      <c r="AW25" t="s"/>
      <c r="AX25" t="s">
        <v>93</v>
      </c>
      <c r="AY25" t="n">
        <v>4036680</v>
      </c>
      <c r="AZ25" t="s">
        <v>166</v>
      </c>
      <c r="BA25" t="s">
        <v>167</v>
      </c>
      <c r="BB25" t="s">
        <v>168</v>
      </c>
      <c r="BC25" t="n">
        <v>4.7028</v>
      </c>
      <c r="BD25" t="n">
        <v>52.2951</v>
      </c>
      <c r="BE25" t="s">
        <v>176</v>
      </c>
      <c r="BF25" t="s">
        <v>83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98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161</v>
      </c>
      <c r="F26" t="n">
        <v>1517511</v>
      </c>
      <c r="G26" t="s">
        <v>74</v>
      </c>
      <c r="H26" t="s">
        <v>75</v>
      </c>
      <c r="I26" t="s"/>
      <c r="J26" t="s">
        <v>76</v>
      </c>
      <c r="K26" t="n">
        <v>113</v>
      </c>
      <c r="L26" t="s">
        <v>77</v>
      </c>
      <c r="M26" t="s"/>
      <c r="N26" t="s">
        <v>179</v>
      </c>
      <c r="O26" t="s">
        <v>79</v>
      </c>
      <c r="P26" t="s">
        <v>163</v>
      </c>
      <c r="Q26" t="s"/>
      <c r="R26" t="s">
        <v>120</v>
      </c>
      <c r="S26" t="s">
        <v>180</v>
      </c>
      <c r="T26" t="s">
        <v>83</v>
      </c>
      <c r="U26" t="s">
        <v>84</v>
      </c>
      <c r="V26" t="s">
        <v>85</v>
      </c>
      <c r="W26" t="s">
        <v>108</v>
      </c>
      <c r="X26" t="s"/>
      <c r="Y26" t="s">
        <v>87</v>
      </c>
      <c r="Z26">
        <f>HYPERLINK("https://hotelmonitor-cachepage.eclerx.com/savepage/tk_15441703251882598_sr_8422.html","info")</f>
        <v/>
      </c>
      <c r="AA26" t="n">
        <v>225782</v>
      </c>
      <c r="AB26" t="s">
        <v>181</v>
      </c>
      <c r="AC26" t="s"/>
      <c r="AD26" t="s">
        <v>89</v>
      </c>
      <c r="AE26" t="s"/>
      <c r="AF26" t="s"/>
      <c r="AG26" t="s"/>
      <c r="AH26" t="s"/>
      <c r="AI26" t="s"/>
      <c r="AJ26" t="s"/>
      <c r="AK26" t="s">
        <v>90</v>
      </c>
      <c r="AL26" t="s"/>
      <c r="AM26" t="s"/>
      <c r="AN26" t="s">
        <v>90</v>
      </c>
      <c r="AO26" t="s"/>
      <c r="AP26" t="n">
        <v>1</v>
      </c>
      <c r="AQ26" t="s">
        <v>91</v>
      </c>
      <c r="AR26" t="s"/>
      <c r="AS26" t="s"/>
      <c r="AT26" t="s">
        <v>92</v>
      </c>
      <c r="AU26" t="s">
        <v>90</v>
      </c>
      <c r="AV26" t="s"/>
      <c r="AW26" t="s"/>
      <c r="AX26" t="s">
        <v>93</v>
      </c>
      <c r="AY26" t="n">
        <v>4036680</v>
      </c>
      <c r="AZ26" t="s">
        <v>166</v>
      </c>
      <c r="BA26" t="s">
        <v>167</v>
      </c>
      <c r="BB26" t="s">
        <v>168</v>
      </c>
      <c r="BC26" t="n">
        <v>4.7028</v>
      </c>
      <c r="BD26" t="n">
        <v>52.2951</v>
      </c>
      <c r="BE26" t="s">
        <v>182</v>
      </c>
      <c r="BF26" t="s">
        <v>83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98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161</v>
      </c>
      <c r="F27" t="n">
        <v>1517511</v>
      </c>
      <c r="G27" t="s">
        <v>74</v>
      </c>
      <c r="H27" t="s">
        <v>75</v>
      </c>
      <c r="I27" t="s"/>
      <c r="J27" t="s">
        <v>76</v>
      </c>
      <c r="K27" t="n">
        <v>121.5</v>
      </c>
      <c r="L27" t="s">
        <v>77</v>
      </c>
      <c r="M27" t="s"/>
      <c r="N27" t="s">
        <v>179</v>
      </c>
      <c r="O27" t="s">
        <v>79</v>
      </c>
      <c r="P27" t="s">
        <v>163</v>
      </c>
      <c r="Q27" t="s"/>
      <c r="R27" t="s">
        <v>120</v>
      </c>
      <c r="S27" t="s">
        <v>183</v>
      </c>
      <c r="T27" t="s">
        <v>83</v>
      </c>
      <c r="U27" t="s">
        <v>84</v>
      </c>
      <c r="V27" t="s">
        <v>85</v>
      </c>
      <c r="W27" t="s">
        <v>108</v>
      </c>
      <c r="X27" t="s"/>
      <c r="Y27" t="s">
        <v>87</v>
      </c>
      <c r="Z27">
        <f>HYPERLINK("https://hotelmonitor-cachepage.eclerx.com/savepage/tk_15441703251882598_sr_8422.html","info")</f>
        <v/>
      </c>
      <c r="AA27" t="n">
        <v>225782</v>
      </c>
      <c r="AB27" t="s">
        <v>184</v>
      </c>
      <c r="AC27" t="s"/>
      <c r="AD27" t="s">
        <v>89</v>
      </c>
      <c r="AE27" t="s"/>
      <c r="AF27" t="s"/>
      <c r="AG27" t="s"/>
      <c r="AH27" t="s"/>
      <c r="AI27" t="s"/>
      <c r="AJ27" t="s"/>
      <c r="AK27" t="s">
        <v>90</v>
      </c>
      <c r="AL27" t="s"/>
      <c r="AM27" t="s"/>
      <c r="AN27" t="s">
        <v>90</v>
      </c>
      <c r="AO27" t="s"/>
      <c r="AP27" t="n">
        <v>1</v>
      </c>
      <c r="AQ27" t="s">
        <v>91</v>
      </c>
      <c r="AR27" t="s"/>
      <c r="AS27" t="s"/>
      <c r="AT27" t="s">
        <v>92</v>
      </c>
      <c r="AU27" t="s">
        <v>90</v>
      </c>
      <c r="AV27" t="s"/>
      <c r="AW27" t="s"/>
      <c r="AX27" t="s">
        <v>93</v>
      </c>
      <c r="AY27" t="n">
        <v>4036680</v>
      </c>
      <c r="AZ27" t="s">
        <v>166</v>
      </c>
      <c r="BA27" t="s">
        <v>167</v>
      </c>
      <c r="BB27" t="s">
        <v>168</v>
      </c>
      <c r="BC27" t="n">
        <v>4.7028</v>
      </c>
      <c r="BD27" t="n">
        <v>52.2951</v>
      </c>
      <c r="BE27" t="s">
        <v>185</v>
      </c>
      <c r="BF27" t="s">
        <v>83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98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186</v>
      </c>
      <c r="F28" t="n">
        <v>1440764</v>
      </c>
      <c r="G28" t="s">
        <v>74</v>
      </c>
      <c r="H28" t="s">
        <v>75</v>
      </c>
      <c r="I28" t="s"/>
      <c r="J28" t="s">
        <v>76</v>
      </c>
      <c r="K28" t="n">
        <v>114</v>
      </c>
      <c r="L28" t="s">
        <v>77</v>
      </c>
      <c r="M28" t="s"/>
      <c r="N28" t="s">
        <v>187</v>
      </c>
      <c r="O28" t="s">
        <v>79</v>
      </c>
      <c r="P28" t="s">
        <v>186</v>
      </c>
      <c r="Q28" t="s"/>
      <c r="R28" t="s">
        <v>81</v>
      </c>
      <c r="S28" t="s">
        <v>188</v>
      </c>
      <c r="T28" t="s">
        <v>83</v>
      </c>
      <c r="U28" t="s">
        <v>84</v>
      </c>
      <c r="V28" t="s">
        <v>85</v>
      </c>
      <c r="W28" t="s">
        <v>108</v>
      </c>
      <c r="X28" t="s"/>
      <c r="Y28" t="s">
        <v>87</v>
      </c>
      <c r="Z28">
        <f>HYPERLINK("https://hotelmonitor-cachepage.eclerx.com/savepage/tk_15441703545053306_sr_8422.html","info")</f>
        <v/>
      </c>
      <c r="AA28" t="n">
        <v>216479</v>
      </c>
      <c r="AB28" t="s">
        <v>189</v>
      </c>
      <c r="AC28" t="s"/>
      <c r="AD28" t="s">
        <v>89</v>
      </c>
      <c r="AE28" t="s"/>
      <c r="AF28" t="s"/>
      <c r="AG28" t="s"/>
      <c r="AH28" t="s"/>
      <c r="AI28" t="s"/>
      <c r="AJ28" t="s"/>
      <c r="AK28" t="s">
        <v>90</v>
      </c>
      <c r="AL28" t="s"/>
      <c r="AM28" t="s"/>
      <c r="AN28" t="s">
        <v>93</v>
      </c>
      <c r="AO28" t="s">
        <v>190</v>
      </c>
      <c r="AP28" t="n">
        <v>65</v>
      </c>
      <c r="AQ28" t="s">
        <v>91</v>
      </c>
      <c r="AR28" t="s"/>
      <c r="AS28" t="s"/>
      <c r="AT28" t="s">
        <v>92</v>
      </c>
      <c r="AU28" t="s">
        <v>90</v>
      </c>
      <c r="AV28" t="s"/>
      <c r="AW28" t="s"/>
      <c r="AX28" t="s">
        <v>90</v>
      </c>
      <c r="AY28" t="n">
        <v>3073522</v>
      </c>
      <c r="AZ28" t="s">
        <v>191</v>
      </c>
      <c r="BA28" t="s">
        <v>192</v>
      </c>
      <c r="BB28" t="s">
        <v>193</v>
      </c>
      <c r="BC28" t="n">
        <v>4.839</v>
      </c>
      <c r="BD28" t="n">
        <v>52.278</v>
      </c>
      <c r="BE28" t="s">
        <v>100</v>
      </c>
      <c r="BF28" t="s">
        <v>83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127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186</v>
      </c>
      <c r="F29" t="n">
        <v>1440764</v>
      </c>
      <c r="G29" t="s">
        <v>74</v>
      </c>
      <c r="H29" t="s">
        <v>75</v>
      </c>
      <c r="I29" t="s"/>
      <c r="J29" t="s">
        <v>76</v>
      </c>
      <c r="K29" t="n">
        <v>88.25</v>
      </c>
      <c r="L29" t="s">
        <v>77</v>
      </c>
      <c r="M29" t="s"/>
      <c r="N29" t="s">
        <v>194</v>
      </c>
      <c r="O29" t="s">
        <v>79</v>
      </c>
      <c r="P29" t="s">
        <v>186</v>
      </c>
      <c r="Q29" t="s"/>
      <c r="R29" t="s">
        <v>81</v>
      </c>
      <c r="S29" t="s">
        <v>195</v>
      </c>
      <c r="T29" t="s">
        <v>83</v>
      </c>
      <c r="U29" t="s">
        <v>84</v>
      </c>
      <c r="V29" t="s">
        <v>85</v>
      </c>
      <c r="W29" t="s">
        <v>108</v>
      </c>
      <c r="X29" t="s"/>
      <c r="Y29" t="s">
        <v>87</v>
      </c>
      <c r="Z29">
        <f>HYPERLINK("https://hotelmonitor-cachepage.eclerx.com/savepage/tk_15441703545053306_sr_8422.html","info")</f>
        <v/>
      </c>
      <c r="AA29" t="n">
        <v>216479</v>
      </c>
      <c r="AB29" t="s">
        <v>196</v>
      </c>
      <c r="AC29" t="s"/>
      <c r="AD29" t="s">
        <v>89</v>
      </c>
      <c r="AE29" t="s"/>
      <c r="AF29" t="s"/>
      <c r="AG29" t="s"/>
      <c r="AH29" t="s"/>
      <c r="AI29" t="s"/>
      <c r="AJ29" t="s"/>
      <c r="AK29" t="s">
        <v>90</v>
      </c>
      <c r="AL29" t="s"/>
      <c r="AM29" t="s"/>
      <c r="AN29" t="s">
        <v>93</v>
      </c>
      <c r="AO29" t="s">
        <v>130</v>
      </c>
      <c r="AP29" t="n">
        <v>65</v>
      </c>
      <c r="AQ29" t="s">
        <v>91</v>
      </c>
      <c r="AR29" t="s"/>
      <c r="AS29" t="s"/>
      <c r="AT29" t="s">
        <v>92</v>
      </c>
      <c r="AU29" t="s">
        <v>90</v>
      </c>
      <c r="AV29" t="s"/>
      <c r="AW29" t="s"/>
      <c r="AX29" t="s">
        <v>90</v>
      </c>
      <c r="AY29" t="n">
        <v>3073522</v>
      </c>
      <c r="AZ29" t="s">
        <v>191</v>
      </c>
      <c r="BA29" t="s">
        <v>192</v>
      </c>
      <c r="BB29" t="s">
        <v>193</v>
      </c>
      <c r="BC29" t="n">
        <v>4.839</v>
      </c>
      <c r="BD29" t="n">
        <v>52.278</v>
      </c>
      <c r="BE29" t="s">
        <v>197</v>
      </c>
      <c r="BF29" t="s">
        <v>83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127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186</v>
      </c>
      <c r="F30" t="n">
        <v>1440764</v>
      </c>
      <c r="G30" t="s">
        <v>74</v>
      </c>
      <c r="H30" t="s">
        <v>75</v>
      </c>
      <c r="I30" t="s"/>
      <c r="J30" t="s">
        <v>76</v>
      </c>
      <c r="K30" t="n">
        <v>126.5</v>
      </c>
      <c r="L30" t="s">
        <v>77</v>
      </c>
      <c r="M30" t="s"/>
      <c r="N30" t="s">
        <v>187</v>
      </c>
      <c r="O30" t="s">
        <v>79</v>
      </c>
      <c r="P30" t="s">
        <v>186</v>
      </c>
      <c r="Q30" t="s"/>
      <c r="R30" t="s">
        <v>81</v>
      </c>
      <c r="S30" t="s">
        <v>190</v>
      </c>
      <c r="T30" t="s">
        <v>83</v>
      </c>
      <c r="U30" t="s">
        <v>84</v>
      </c>
      <c r="V30" t="s">
        <v>85</v>
      </c>
      <c r="W30" t="s">
        <v>108</v>
      </c>
      <c r="X30" t="s"/>
      <c r="Y30" t="s">
        <v>87</v>
      </c>
      <c r="Z30">
        <f>HYPERLINK("https://hotelmonitor-cachepage.eclerx.com/savepage/tk_15441703545053306_sr_8422.html","info")</f>
        <v/>
      </c>
      <c r="AA30" t="n">
        <v>216479</v>
      </c>
      <c r="AB30" t="s">
        <v>198</v>
      </c>
      <c r="AC30" t="s"/>
      <c r="AD30" t="s">
        <v>89</v>
      </c>
      <c r="AE30" t="s"/>
      <c r="AF30" t="s"/>
      <c r="AG30" t="s"/>
      <c r="AH30" t="s"/>
      <c r="AI30" t="s"/>
      <c r="AJ30" t="s"/>
      <c r="AK30" t="s">
        <v>90</v>
      </c>
      <c r="AL30" t="s"/>
      <c r="AM30" t="s"/>
      <c r="AN30" t="s">
        <v>90</v>
      </c>
      <c r="AO30" t="s"/>
      <c r="AP30" t="n">
        <v>65</v>
      </c>
      <c r="AQ30" t="s">
        <v>91</v>
      </c>
      <c r="AR30" t="s"/>
      <c r="AS30" t="s"/>
      <c r="AT30" t="s">
        <v>92</v>
      </c>
      <c r="AU30" t="s">
        <v>90</v>
      </c>
      <c r="AV30" t="s"/>
      <c r="AW30" t="s"/>
      <c r="AX30" t="s">
        <v>90</v>
      </c>
      <c r="AY30" t="n">
        <v>3073522</v>
      </c>
      <c r="AZ30" t="s">
        <v>191</v>
      </c>
      <c r="BA30" t="s">
        <v>192</v>
      </c>
      <c r="BB30" t="s">
        <v>193</v>
      </c>
      <c r="BC30" t="n">
        <v>4.839</v>
      </c>
      <c r="BD30" t="n">
        <v>52.278</v>
      </c>
      <c r="BE30" t="s">
        <v>199</v>
      </c>
      <c r="BF30" t="s">
        <v>83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127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186</v>
      </c>
      <c r="F31" t="n">
        <v>1440764</v>
      </c>
      <c r="G31" t="s">
        <v>74</v>
      </c>
      <c r="H31" t="s">
        <v>75</v>
      </c>
      <c r="I31" t="s"/>
      <c r="J31" t="s">
        <v>76</v>
      </c>
      <c r="K31" t="n">
        <v>98</v>
      </c>
      <c r="L31" t="s">
        <v>77</v>
      </c>
      <c r="M31" t="s"/>
      <c r="N31" t="s">
        <v>194</v>
      </c>
      <c r="O31" t="s">
        <v>79</v>
      </c>
      <c r="P31" t="s">
        <v>186</v>
      </c>
      <c r="Q31" t="s"/>
      <c r="R31" t="s">
        <v>81</v>
      </c>
      <c r="S31" t="s">
        <v>130</v>
      </c>
      <c r="T31" t="s">
        <v>83</v>
      </c>
      <c r="U31" t="s">
        <v>84</v>
      </c>
      <c r="V31" t="s">
        <v>85</v>
      </c>
      <c r="W31" t="s">
        <v>108</v>
      </c>
      <c r="X31" t="s"/>
      <c r="Y31" t="s">
        <v>87</v>
      </c>
      <c r="Z31">
        <f>HYPERLINK("https://hotelmonitor-cachepage.eclerx.com/savepage/tk_15441703545053306_sr_8422.html","info")</f>
        <v/>
      </c>
      <c r="AA31" t="n">
        <v>216479</v>
      </c>
      <c r="AB31" t="s">
        <v>200</v>
      </c>
      <c r="AC31" t="s"/>
      <c r="AD31" t="s">
        <v>89</v>
      </c>
      <c r="AE31" t="s"/>
      <c r="AF31" t="s"/>
      <c r="AG31" t="s"/>
      <c r="AH31" t="s"/>
      <c r="AI31" t="s"/>
      <c r="AJ31" t="s"/>
      <c r="AK31" t="s">
        <v>90</v>
      </c>
      <c r="AL31" t="s"/>
      <c r="AM31" t="s"/>
      <c r="AN31" t="s">
        <v>90</v>
      </c>
      <c r="AO31" t="s"/>
      <c r="AP31" t="n">
        <v>65</v>
      </c>
      <c r="AQ31" t="s">
        <v>91</v>
      </c>
      <c r="AR31" t="s"/>
      <c r="AS31" t="s"/>
      <c r="AT31" t="s">
        <v>92</v>
      </c>
      <c r="AU31" t="s">
        <v>90</v>
      </c>
      <c r="AV31" t="s"/>
      <c r="AW31" t="s"/>
      <c r="AX31" t="s">
        <v>90</v>
      </c>
      <c r="AY31" t="n">
        <v>3073522</v>
      </c>
      <c r="AZ31" t="s">
        <v>191</v>
      </c>
      <c r="BA31" t="s">
        <v>192</v>
      </c>
      <c r="BB31" t="s">
        <v>193</v>
      </c>
      <c r="BC31" t="n">
        <v>4.839</v>
      </c>
      <c r="BD31" t="n">
        <v>52.278</v>
      </c>
      <c r="BE31" t="s">
        <v>201</v>
      </c>
      <c r="BF31" t="s">
        <v>83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127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202</v>
      </c>
      <c r="F32" t="n">
        <v>1204943</v>
      </c>
      <c r="G32" t="s">
        <v>74</v>
      </c>
      <c r="H32" t="s">
        <v>75</v>
      </c>
      <c r="I32" t="s"/>
      <c r="J32" t="s">
        <v>76</v>
      </c>
      <c r="K32" t="n">
        <v>99</v>
      </c>
      <c r="L32" t="s">
        <v>77</v>
      </c>
      <c r="M32" t="s"/>
      <c r="N32" t="s">
        <v>118</v>
      </c>
      <c r="O32" t="s">
        <v>79</v>
      </c>
      <c r="P32" t="s">
        <v>203</v>
      </c>
      <c r="Q32" t="s"/>
      <c r="R32" t="s">
        <v>81</v>
      </c>
      <c r="S32" t="s">
        <v>204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HYPERLINK("https://hotelmonitor-cachepage.eclerx.com/savepage/tk_1544170362991865_sr_8422.html","info")</f>
        <v/>
      </c>
      <c r="AA32" t="n">
        <v>186341</v>
      </c>
      <c r="AB32" t="s">
        <v>205</v>
      </c>
      <c r="AC32" t="s"/>
      <c r="AD32" t="s">
        <v>89</v>
      </c>
      <c r="AE32" t="s"/>
      <c r="AF32" t="s"/>
      <c r="AG32" t="s"/>
      <c r="AH32" t="s"/>
      <c r="AI32" t="s"/>
      <c r="AJ32" t="s"/>
      <c r="AK32" t="s">
        <v>90</v>
      </c>
      <c r="AL32" t="s"/>
      <c r="AM32" t="s"/>
      <c r="AN32" t="s">
        <v>90</v>
      </c>
      <c r="AO32" t="s"/>
      <c r="AP32" t="n">
        <v>82</v>
      </c>
      <c r="AQ32" t="s">
        <v>91</v>
      </c>
      <c r="AR32" t="s"/>
      <c r="AS32" t="s"/>
      <c r="AT32" t="s">
        <v>92</v>
      </c>
      <c r="AU32" t="s">
        <v>90</v>
      </c>
      <c r="AV32" t="s"/>
      <c r="AW32" t="s"/>
      <c r="AX32" t="s">
        <v>90</v>
      </c>
      <c r="AY32" t="n">
        <v>4731422</v>
      </c>
      <c r="AZ32" t="s">
        <v>206</v>
      </c>
      <c r="BA32" t="s">
        <v>207</v>
      </c>
      <c r="BB32" t="s">
        <v>208</v>
      </c>
      <c r="BC32" t="n">
        <v>4.84706</v>
      </c>
      <c r="BD32" t="n">
        <v>52.385601</v>
      </c>
      <c r="BE32" t="s">
        <v>209</v>
      </c>
      <c r="BF32" t="s">
        <v>83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127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202</v>
      </c>
      <c r="F33" t="n">
        <v>1204943</v>
      </c>
      <c r="G33" t="s">
        <v>74</v>
      </c>
      <c r="H33" t="s">
        <v>75</v>
      </c>
      <c r="I33" t="s"/>
      <c r="J33" t="s">
        <v>76</v>
      </c>
      <c r="K33" t="n">
        <v>117.5</v>
      </c>
      <c r="L33" t="s">
        <v>77</v>
      </c>
      <c r="M33" t="s"/>
      <c r="N33" t="s">
        <v>210</v>
      </c>
      <c r="O33" t="s">
        <v>79</v>
      </c>
      <c r="P33" t="s">
        <v>203</v>
      </c>
      <c r="Q33" t="s"/>
      <c r="R33" t="s">
        <v>81</v>
      </c>
      <c r="S33" t="s">
        <v>211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HYPERLINK("https://hotelmonitor-cachepage.eclerx.com/savepage/tk_1544170362991865_sr_8422.html","info")</f>
        <v/>
      </c>
      <c r="AA33" t="n">
        <v>186341</v>
      </c>
      <c r="AB33" t="s">
        <v>212</v>
      </c>
      <c r="AC33" t="s"/>
      <c r="AD33" t="s">
        <v>89</v>
      </c>
      <c r="AE33" t="s"/>
      <c r="AF33" t="s"/>
      <c r="AG33" t="s"/>
      <c r="AH33" t="s"/>
      <c r="AI33" t="s"/>
      <c r="AJ33" t="s"/>
      <c r="AK33" t="s">
        <v>90</v>
      </c>
      <c r="AL33" t="s"/>
      <c r="AM33" t="s"/>
      <c r="AN33" t="s">
        <v>90</v>
      </c>
      <c r="AO33" t="s"/>
      <c r="AP33" t="n">
        <v>82</v>
      </c>
      <c r="AQ33" t="s">
        <v>91</v>
      </c>
      <c r="AR33" t="s"/>
      <c r="AS33" t="s"/>
      <c r="AT33" t="s">
        <v>92</v>
      </c>
      <c r="AU33" t="s">
        <v>90</v>
      </c>
      <c r="AV33" t="s"/>
      <c r="AW33" t="s"/>
      <c r="AX33" t="s">
        <v>90</v>
      </c>
      <c r="AY33" t="n">
        <v>4731422</v>
      </c>
      <c r="AZ33" t="s">
        <v>206</v>
      </c>
      <c r="BA33" t="s">
        <v>207</v>
      </c>
      <c r="BB33" t="s">
        <v>208</v>
      </c>
      <c r="BC33" t="n">
        <v>4.84706</v>
      </c>
      <c r="BD33" t="n">
        <v>52.385601</v>
      </c>
      <c r="BE33" t="s">
        <v>213</v>
      </c>
      <c r="BF33" t="s">
        <v>83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127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202</v>
      </c>
      <c r="F34" t="n">
        <v>1204943</v>
      </c>
      <c r="G34" t="s">
        <v>74</v>
      </c>
      <c r="H34" t="s">
        <v>75</v>
      </c>
      <c r="I34" t="s"/>
      <c r="J34" t="s">
        <v>76</v>
      </c>
      <c r="K34" t="n">
        <v>89.5</v>
      </c>
      <c r="L34" t="s">
        <v>77</v>
      </c>
      <c r="M34" t="s"/>
      <c r="N34" t="s">
        <v>118</v>
      </c>
      <c r="O34" t="s">
        <v>79</v>
      </c>
      <c r="P34" t="s">
        <v>203</v>
      </c>
      <c r="Q34" t="s"/>
      <c r="R34" t="s">
        <v>81</v>
      </c>
      <c r="S34" t="s">
        <v>214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HYPERLINK("https://hotelmonitor-cachepage.eclerx.com/savepage/tk_1544170362991865_sr_8422.html","info")</f>
        <v/>
      </c>
      <c r="AA34" t="n">
        <v>186341</v>
      </c>
      <c r="AB34" t="s">
        <v>215</v>
      </c>
      <c r="AC34" t="s"/>
      <c r="AD34" t="s">
        <v>89</v>
      </c>
      <c r="AE34" t="s"/>
      <c r="AF34" t="s"/>
      <c r="AG34" t="s"/>
      <c r="AH34" t="s"/>
      <c r="AI34" t="s"/>
      <c r="AJ34" t="s"/>
      <c r="AK34" t="s">
        <v>90</v>
      </c>
      <c r="AL34" t="s"/>
      <c r="AM34" t="s"/>
      <c r="AN34" t="s">
        <v>90</v>
      </c>
      <c r="AO34" t="s"/>
      <c r="AP34" t="n">
        <v>82</v>
      </c>
      <c r="AQ34" t="s">
        <v>91</v>
      </c>
      <c r="AR34" t="s"/>
      <c r="AS34" t="s"/>
      <c r="AT34" t="s">
        <v>92</v>
      </c>
      <c r="AU34" t="s">
        <v>90</v>
      </c>
      <c r="AV34" t="s"/>
      <c r="AW34" t="s"/>
      <c r="AX34" t="s">
        <v>90</v>
      </c>
      <c r="AY34" t="n">
        <v>4731422</v>
      </c>
      <c r="AZ34" t="s">
        <v>206</v>
      </c>
      <c r="BA34" t="s">
        <v>207</v>
      </c>
      <c r="BB34" t="s">
        <v>208</v>
      </c>
      <c r="BC34" t="n">
        <v>4.84706</v>
      </c>
      <c r="BD34" t="n">
        <v>52.385601</v>
      </c>
      <c r="BE34" t="s">
        <v>216</v>
      </c>
      <c r="BF34" t="s">
        <v>83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127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202</v>
      </c>
      <c r="F35" t="n">
        <v>1204943</v>
      </c>
      <c r="G35" t="s">
        <v>74</v>
      </c>
      <c r="H35" t="s">
        <v>75</v>
      </c>
      <c r="I35" t="s"/>
      <c r="J35" t="s">
        <v>76</v>
      </c>
      <c r="K35" t="n">
        <v>105.5</v>
      </c>
      <c r="L35" t="s">
        <v>77</v>
      </c>
      <c r="M35" t="s"/>
      <c r="N35" t="s">
        <v>210</v>
      </c>
      <c r="O35" t="s">
        <v>79</v>
      </c>
      <c r="P35" t="s">
        <v>203</v>
      </c>
      <c r="Q35" t="s"/>
      <c r="R35" t="s">
        <v>81</v>
      </c>
      <c r="S35" t="s">
        <v>217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HYPERLINK("https://hotelmonitor-cachepage.eclerx.com/savepage/tk_1544170362991865_sr_8422.html","info")</f>
        <v/>
      </c>
      <c r="AA35" t="n">
        <v>186341</v>
      </c>
      <c r="AB35" t="s">
        <v>218</v>
      </c>
      <c r="AC35" t="s"/>
      <c r="AD35" t="s">
        <v>89</v>
      </c>
      <c r="AE35" t="s"/>
      <c r="AF35" t="s"/>
      <c r="AG35" t="s"/>
      <c r="AH35" t="s"/>
      <c r="AI35" t="s"/>
      <c r="AJ35" t="s"/>
      <c r="AK35" t="s">
        <v>90</v>
      </c>
      <c r="AL35" t="s"/>
      <c r="AM35" t="s"/>
      <c r="AN35" t="s">
        <v>90</v>
      </c>
      <c r="AO35" t="s"/>
      <c r="AP35" t="n">
        <v>82</v>
      </c>
      <c r="AQ35" t="s">
        <v>91</v>
      </c>
      <c r="AR35" t="s"/>
      <c r="AS35" t="s"/>
      <c r="AT35" t="s">
        <v>92</v>
      </c>
      <c r="AU35" t="s">
        <v>90</v>
      </c>
      <c r="AV35" t="s"/>
      <c r="AW35" t="s"/>
      <c r="AX35" t="s">
        <v>90</v>
      </c>
      <c r="AY35" t="n">
        <v>4731422</v>
      </c>
      <c r="AZ35" t="s">
        <v>206</v>
      </c>
      <c r="BA35" t="s">
        <v>207</v>
      </c>
      <c r="BB35" t="s">
        <v>208</v>
      </c>
      <c r="BC35" t="n">
        <v>4.84706</v>
      </c>
      <c r="BD35" t="n">
        <v>52.385601</v>
      </c>
      <c r="BE35" t="s">
        <v>219</v>
      </c>
      <c r="BF35" t="s">
        <v>83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127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220</v>
      </c>
      <c r="F36" t="n">
        <v>131110</v>
      </c>
      <c r="G36" t="s">
        <v>74</v>
      </c>
      <c r="H36" t="s">
        <v>75</v>
      </c>
      <c r="I36" t="s"/>
      <c r="J36" t="s">
        <v>76</v>
      </c>
      <c r="K36" t="n">
        <v>193.5</v>
      </c>
      <c r="L36" t="s">
        <v>77</v>
      </c>
      <c r="M36" t="s"/>
      <c r="N36" t="s">
        <v>157</v>
      </c>
      <c r="O36" t="s">
        <v>79</v>
      </c>
      <c r="P36" t="s">
        <v>221</v>
      </c>
      <c r="Q36" t="s"/>
      <c r="R36" t="s">
        <v>81</v>
      </c>
      <c r="S36" t="s">
        <v>222</v>
      </c>
      <c r="T36" t="s">
        <v>83</v>
      </c>
      <c r="U36" t="s">
        <v>84</v>
      </c>
      <c r="V36" t="s">
        <v>85</v>
      </c>
      <c r="W36" t="s">
        <v>108</v>
      </c>
      <c r="X36" t="s"/>
      <c r="Y36" t="s">
        <v>87</v>
      </c>
      <c r="Z36">
        <f>HYPERLINK("https://hotelmonitor-cachepage.eclerx.com/savepage/tk_1544170371498588_sr_8422.html","info")</f>
        <v/>
      </c>
      <c r="AA36" t="n">
        <v>54379</v>
      </c>
      <c r="AB36" t="s">
        <v>223</v>
      </c>
      <c r="AC36" t="s"/>
      <c r="AD36" t="s">
        <v>89</v>
      </c>
      <c r="AE36" t="s"/>
      <c r="AF36" t="s"/>
      <c r="AG36" t="s"/>
      <c r="AH36" t="s"/>
      <c r="AI36" t="s"/>
      <c r="AJ36" t="s"/>
      <c r="AK36" t="s">
        <v>90</v>
      </c>
      <c r="AL36" t="s"/>
      <c r="AM36" t="s"/>
      <c r="AN36" t="s">
        <v>90</v>
      </c>
      <c r="AO36" t="s"/>
      <c r="AP36" t="n">
        <v>100</v>
      </c>
      <c r="AQ36" t="s">
        <v>91</v>
      </c>
      <c r="AR36" t="s"/>
      <c r="AS36" t="s"/>
      <c r="AT36" t="s">
        <v>92</v>
      </c>
      <c r="AU36" t="s">
        <v>90</v>
      </c>
      <c r="AV36" t="s"/>
      <c r="AW36" t="s"/>
      <c r="AX36" t="s">
        <v>90</v>
      </c>
      <c r="AY36" t="n">
        <v>1777054</v>
      </c>
      <c r="AZ36" t="s">
        <v>224</v>
      </c>
      <c r="BA36" t="s">
        <v>225</v>
      </c>
      <c r="BB36" t="s">
        <v>226</v>
      </c>
      <c r="BC36" t="n">
        <v>4.88588</v>
      </c>
      <c r="BD36" t="n">
        <v>52.355814</v>
      </c>
      <c r="BE36" t="s">
        <v>227</v>
      </c>
      <c r="BF36" t="s">
        <v>83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127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220</v>
      </c>
      <c r="F37" t="n">
        <v>131110</v>
      </c>
      <c r="G37" t="s">
        <v>74</v>
      </c>
      <c r="H37" t="s">
        <v>75</v>
      </c>
      <c r="I37" t="s"/>
      <c r="J37" t="s">
        <v>76</v>
      </c>
      <c r="K37" t="n">
        <v>204</v>
      </c>
      <c r="L37" t="s">
        <v>77</v>
      </c>
      <c r="M37" t="s"/>
      <c r="N37" t="s">
        <v>228</v>
      </c>
      <c r="O37" t="s">
        <v>79</v>
      </c>
      <c r="P37" t="s">
        <v>221</v>
      </c>
      <c r="Q37" t="s"/>
      <c r="R37" t="s">
        <v>81</v>
      </c>
      <c r="S37" t="s">
        <v>229</v>
      </c>
      <c r="T37" t="s">
        <v>83</v>
      </c>
      <c r="U37" t="s">
        <v>84</v>
      </c>
      <c r="V37" t="s">
        <v>85</v>
      </c>
      <c r="W37" t="s">
        <v>108</v>
      </c>
      <c r="X37" t="s"/>
      <c r="Y37" t="s">
        <v>87</v>
      </c>
      <c r="Z37">
        <f>HYPERLINK("https://hotelmonitor-cachepage.eclerx.com/savepage/tk_1544170371498588_sr_8422.html","info")</f>
        <v/>
      </c>
      <c r="AA37" t="n">
        <v>54379</v>
      </c>
      <c r="AB37" t="s">
        <v>230</v>
      </c>
      <c r="AC37" t="s"/>
      <c r="AD37" t="s">
        <v>89</v>
      </c>
      <c r="AE37" t="s"/>
      <c r="AF37" t="s"/>
      <c r="AG37" t="s"/>
      <c r="AH37" t="s"/>
      <c r="AI37" t="s"/>
      <c r="AJ37" t="s"/>
      <c r="AK37" t="s">
        <v>90</v>
      </c>
      <c r="AL37" t="s"/>
      <c r="AM37" t="s"/>
      <c r="AN37" t="s">
        <v>90</v>
      </c>
      <c r="AO37" t="s"/>
      <c r="AP37" t="n">
        <v>100</v>
      </c>
      <c r="AQ37" t="s">
        <v>91</v>
      </c>
      <c r="AR37" t="s"/>
      <c r="AS37" t="s"/>
      <c r="AT37" t="s">
        <v>92</v>
      </c>
      <c r="AU37" t="s">
        <v>90</v>
      </c>
      <c r="AV37" t="s"/>
      <c r="AW37" t="s"/>
      <c r="AX37" t="s">
        <v>90</v>
      </c>
      <c r="AY37" t="n">
        <v>1777054</v>
      </c>
      <c r="AZ37" t="s">
        <v>224</v>
      </c>
      <c r="BA37" t="s">
        <v>225</v>
      </c>
      <c r="BB37" t="s">
        <v>226</v>
      </c>
      <c r="BC37" t="n">
        <v>4.88588</v>
      </c>
      <c r="BD37" t="n">
        <v>52.355814</v>
      </c>
      <c r="BE37" t="s">
        <v>231</v>
      </c>
      <c r="BF37" t="s">
        <v>83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127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220</v>
      </c>
      <c r="F38" t="n">
        <v>131110</v>
      </c>
      <c r="G38" t="s">
        <v>74</v>
      </c>
      <c r="H38" t="s">
        <v>75</v>
      </c>
      <c r="I38" t="s"/>
      <c r="J38" t="s">
        <v>76</v>
      </c>
      <c r="K38" t="n">
        <v>177</v>
      </c>
      <c r="L38" t="s">
        <v>77</v>
      </c>
      <c r="M38" t="s"/>
      <c r="N38" t="s">
        <v>232</v>
      </c>
      <c r="O38" t="s">
        <v>79</v>
      </c>
      <c r="P38" t="s">
        <v>221</v>
      </c>
      <c r="Q38" t="s"/>
      <c r="R38" t="s">
        <v>81</v>
      </c>
      <c r="S38" t="s">
        <v>233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HYPERLINK("https://hotelmonitor-cachepage.eclerx.com/savepage/tk_1544170371498588_sr_8422.html","info")</f>
        <v/>
      </c>
      <c r="AA38" t="n">
        <v>54379</v>
      </c>
      <c r="AB38" t="s">
        <v>234</v>
      </c>
      <c r="AC38" t="s"/>
      <c r="AD38" t="s">
        <v>89</v>
      </c>
      <c r="AE38" t="s"/>
      <c r="AF38" t="s"/>
      <c r="AG38" t="s"/>
      <c r="AH38" t="s"/>
      <c r="AI38" t="s"/>
      <c r="AJ38" t="s"/>
      <c r="AK38" t="s">
        <v>90</v>
      </c>
      <c r="AL38" t="s"/>
      <c r="AM38" t="s"/>
      <c r="AN38" t="s">
        <v>90</v>
      </c>
      <c r="AO38" t="s"/>
      <c r="AP38" t="n">
        <v>100</v>
      </c>
      <c r="AQ38" t="s">
        <v>91</v>
      </c>
      <c r="AR38" t="s"/>
      <c r="AS38" t="s"/>
      <c r="AT38" t="s">
        <v>92</v>
      </c>
      <c r="AU38" t="s">
        <v>90</v>
      </c>
      <c r="AV38" t="s"/>
      <c r="AW38" t="s"/>
      <c r="AX38" t="s">
        <v>90</v>
      </c>
      <c r="AY38" t="n">
        <v>1777054</v>
      </c>
      <c r="AZ38" t="s">
        <v>224</v>
      </c>
      <c r="BA38" t="s">
        <v>225</v>
      </c>
      <c r="BB38" t="s">
        <v>226</v>
      </c>
      <c r="BC38" t="n">
        <v>4.88588</v>
      </c>
      <c r="BD38" t="n">
        <v>52.355814</v>
      </c>
      <c r="BE38" t="s">
        <v>235</v>
      </c>
      <c r="BF38" t="s">
        <v>83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127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220</v>
      </c>
      <c r="F39" t="n">
        <v>131110</v>
      </c>
      <c r="G39" t="s">
        <v>74</v>
      </c>
      <c r="H39" t="s">
        <v>75</v>
      </c>
      <c r="I39" t="s"/>
      <c r="J39" t="s">
        <v>76</v>
      </c>
      <c r="K39" t="n">
        <v>166.25</v>
      </c>
      <c r="L39" t="s">
        <v>77</v>
      </c>
      <c r="M39" t="s"/>
      <c r="N39" t="s">
        <v>150</v>
      </c>
      <c r="O39" t="s">
        <v>79</v>
      </c>
      <c r="P39" t="s">
        <v>221</v>
      </c>
      <c r="Q39" t="s"/>
      <c r="R39" t="s">
        <v>81</v>
      </c>
      <c r="S39" t="s">
        <v>236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HYPERLINK("https://hotelmonitor-cachepage.eclerx.com/savepage/tk_1544170371498588_sr_8422.html","info")</f>
        <v/>
      </c>
      <c r="AA39" t="n">
        <v>54379</v>
      </c>
      <c r="AB39" t="s">
        <v>237</v>
      </c>
      <c r="AC39" t="s"/>
      <c r="AD39" t="s">
        <v>89</v>
      </c>
      <c r="AE39" t="s"/>
      <c r="AF39" t="s"/>
      <c r="AG39" t="s"/>
      <c r="AH39" t="s"/>
      <c r="AI39" t="s"/>
      <c r="AJ39" t="s"/>
      <c r="AK39" t="s">
        <v>90</v>
      </c>
      <c r="AL39" t="s"/>
      <c r="AM39" t="s"/>
      <c r="AN39" t="s">
        <v>90</v>
      </c>
      <c r="AO39" t="s"/>
      <c r="AP39" t="n">
        <v>100</v>
      </c>
      <c r="AQ39" t="s">
        <v>91</v>
      </c>
      <c r="AR39" t="s"/>
      <c r="AS39" t="s"/>
      <c r="AT39" t="s">
        <v>92</v>
      </c>
      <c r="AU39" t="s">
        <v>90</v>
      </c>
      <c r="AV39" t="s"/>
      <c r="AW39" t="s"/>
      <c r="AX39" t="s">
        <v>90</v>
      </c>
      <c r="AY39" t="n">
        <v>1777054</v>
      </c>
      <c r="AZ39" t="s">
        <v>224</v>
      </c>
      <c r="BA39" t="s">
        <v>225</v>
      </c>
      <c r="BB39" t="s">
        <v>226</v>
      </c>
      <c r="BC39" t="n">
        <v>4.88588</v>
      </c>
      <c r="BD39" t="n">
        <v>52.355814</v>
      </c>
      <c r="BE39" t="s">
        <v>238</v>
      </c>
      <c r="BF39" t="s">
        <v>83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127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239</v>
      </c>
      <c r="F40" t="n">
        <v>71973</v>
      </c>
      <c r="G40" t="s">
        <v>74</v>
      </c>
      <c r="H40" t="s">
        <v>75</v>
      </c>
      <c r="I40" t="s"/>
      <c r="J40" t="s">
        <v>76</v>
      </c>
      <c r="K40" t="n">
        <v>165.5</v>
      </c>
      <c r="L40" t="s">
        <v>77</v>
      </c>
      <c r="M40" t="s"/>
      <c r="N40" t="s">
        <v>240</v>
      </c>
      <c r="O40" t="s">
        <v>79</v>
      </c>
      <c r="P40" t="s">
        <v>241</v>
      </c>
      <c r="Q40" t="s"/>
      <c r="R40" t="s">
        <v>120</v>
      </c>
      <c r="S40" t="s">
        <v>242</v>
      </c>
      <c r="T40" t="s">
        <v>83</v>
      </c>
      <c r="U40" t="s">
        <v>84</v>
      </c>
      <c r="V40" t="s">
        <v>85</v>
      </c>
      <c r="W40" t="s">
        <v>108</v>
      </c>
      <c r="X40" t="s"/>
      <c r="Y40" t="s">
        <v>87</v>
      </c>
      <c r="Z40">
        <f>HYPERLINK("https://hotelmonitor-cachepage.eclerx.com/savepage/tk_15441703643480935_sr_8422.html","info")</f>
        <v/>
      </c>
      <c r="AA40" t="n">
        <v>17536</v>
      </c>
      <c r="AB40" t="s">
        <v>243</v>
      </c>
      <c r="AC40" t="s"/>
      <c r="AD40" t="s">
        <v>89</v>
      </c>
      <c r="AE40" t="s"/>
      <c r="AF40" t="s"/>
      <c r="AG40" t="s"/>
      <c r="AH40" t="s"/>
      <c r="AI40" t="s"/>
      <c r="AJ40" t="s"/>
      <c r="AK40" t="s">
        <v>90</v>
      </c>
      <c r="AL40" t="s"/>
      <c r="AM40" t="s"/>
      <c r="AN40" t="s">
        <v>90</v>
      </c>
      <c r="AO40" t="s"/>
      <c r="AP40" t="n">
        <v>85</v>
      </c>
      <c r="AQ40" t="s">
        <v>91</v>
      </c>
      <c r="AR40" t="s"/>
      <c r="AS40" t="s"/>
      <c r="AT40" t="s">
        <v>92</v>
      </c>
      <c r="AU40" t="s">
        <v>90</v>
      </c>
      <c r="AV40" t="s"/>
      <c r="AW40" t="s"/>
      <c r="AX40" t="s">
        <v>90</v>
      </c>
      <c r="AY40" t="n">
        <v>3222467</v>
      </c>
      <c r="AZ40" t="s">
        <v>244</v>
      </c>
      <c r="BA40" t="s">
        <v>245</v>
      </c>
      <c r="BB40" t="s">
        <v>246</v>
      </c>
      <c r="BC40" t="n">
        <v>4.881482</v>
      </c>
      <c r="BD40" t="n">
        <v>52.359815</v>
      </c>
      <c r="BE40" t="s">
        <v>247</v>
      </c>
      <c r="BF40" t="s">
        <v>83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127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248</v>
      </c>
      <c r="F41" t="n">
        <v>6447831</v>
      </c>
      <c r="G41" t="s">
        <v>74</v>
      </c>
      <c r="H41" t="s">
        <v>75</v>
      </c>
      <c r="I41" t="s"/>
      <c r="J41" t="s">
        <v>76</v>
      </c>
      <c r="K41" t="n">
        <v>85.5</v>
      </c>
      <c r="L41" t="s">
        <v>77</v>
      </c>
      <c r="M41" t="s"/>
      <c r="N41" t="s">
        <v>249</v>
      </c>
      <c r="O41" t="s">
        <v>79</v>
      </c>
      <c r="P41" t="s">
        <v>250</v>
      </c>
      <c r="Q41" t="s"/>
      <c r="R41" t="s">
        <v>120</v>
      </c>
      <c r="S41" t="s">
        <v>160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HYPERLINK("https://hotelmonitor-cachepage.eclerx.com/savepage/tk_15441703607733047_sr_8422.html","info")</f>
        <v/>
      </c>
      <c r="AA41" t="n">
        <v>618909</v>
      </c>
      <c r="AB41" t="s">
        <v>251</v>
      </c>
      <c r="AC41" t="s"/>
      <c r="AD41" t="s">
        <v>89</v>
      </c>
      <c r="AE41" t="s"/>
      <c r="AF41" t="s"/>
      <c r="AG41" t="s"/>
      <c r="AH41" t="s"/>
      <c r="AI41" t="s"/>
      <c r="AJ41" t="s"/>
      <c r="AK41" t="s">
        <v>90</v>
      </c>
      <c r="AL41" t="s"/>
      <c r="AM41" t="s"/>
      <c r="AN41" t="s">
        <v>90</v>
      </c>
      <c r="AO41" t="s"/>
      <c r="AP41" t="n">
        <v>77</v>
      </c>
      <c r="AQ41" t="s">
        <v>91</v>
      </c>
      <c r="AR41" t="s"/>
      <c r="AS41" t="s"/>
      <c r="AT41" t="s">
        <v>92</v>
      </c>
      <c r="AU41" t="s">
        <v>90</v>
      </c>
      <c r="AV41" t="s"/>
      <c r="AW41" t="s"/>
      <c r="AX41" t="s">
        <v>90</v>
      </c>
      <c r="AY41" t="n">
        <v>6391944</v>
      </c>
      <c r="AZ41" t="s">
        <v>252</v>
      </c>
      <c r="BA41" t="s">
        <v>253</v>
      </c>
      <c r="BB41" t="s">
        <v>254</v>
      </c>
      <c r="BC41" t="n">
        <v>4.949953</v>
      </c>
      <c r="BD41" t="n">
        <v>52.305432</v>
      </c>
      <c r="BE41" t="s">
        <v>255</v>
      </c>
      <c r="BF41" t="s">
        <v>83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127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248</v>
      </c>
      <c r="F42" t="n">
        <v>6447831</v>
      </c>
      <c r="G42" t="s">
        <v>74</v>
      </c>
      <c r="H42" t="s">
        <v>75</v>
      </c>
      <c r="I42" t="s"/>
      <c r="J42" t="s">
        <v>76</v>
      </c>
      <c r="K42" t="n">
        <v>81.5</v>
      </c>
      <c r="L42" t="s">
        <v>77</v>
      </c>
      <c r="M42" t="s"/>
      <c r="N42" t="s">
        <v>256</v>
      </c>
      <c r="O42" t="s">
        <v>79</v>
      </c>
      <c r="P42" t="s">
        <v>250</v>
      </c>
      <c r="Q42" t="s"/>
      <c r="R42" t="s">
        <v>120</v>
      </c>
      <c r="S42" t="s">
        <v>257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HYPERLINK("https://hotelmonitor-cachepage.eclerx.com/savepage/tk_15441703607733047_sr_8422.html","info")</f>
        <v/>
      </c>
      <c r="AA42" t="n">
        <v>618909</v>
      </c>
      <c r="AB42" t="s">
        <v>258</v>
      </c>
      <c r="AC42" t="s"/>
      <c r="AD42" t="s">
        <v>89</v>
      </c>
      <c r="AE42" t="s"/>
      <c r="AF42" t="s"/>
      <c r="AG42" t="s"/>
      <c r="AH42" t="s"/>
      <c r="AI42" t="s"/>
      <c r="AJ42" t="s"/>
      <c r="AK42" t="s">
        <v>90</v>
      </c>
      <c r="AL42" t="s"/>
      <c r="AM42" t="s"/>
      <c r="AN42" t="s">
        <v>90</v>
      </c>
      <c r="AO42" t="s"/>
      <c r="AP42" t="n">
        <v>77</v>
      </c>
      <c r="AQ42" t="s">
        <v>91</v>
      </c>
      <c r="AR42" t="s"/>
      <c r="AS42" t="s"/>
      <c r="AT42" t="s">
        <v>92</v>
      </c>
      <c r="AU42" t="s">
        <v>90</v>
      </c>
      <c r="AV42" t="s"/>
      <c r="AW42" t="s"/>
      <c r="AX42" t="s">
        <v>90</v>
      </c>
      <c r="AY42" t="n">
        <v>6391944</v>
      </c>
      <c r="AZ42" t="s">
        <v>252</v>
      </c>
      <c r="BA42" t="s">
        <v>253</v>
      </c>
      <c r="BB42" t="s">
        <v>254</v>
      </c>
      <c r="BC42" t="n">
        <v>4.949953</v>
      </c>
      <c r="BD42" t="n">
        <v>52.305432</v>
      </c>
      <c r="BE42" t="s">
        <v>176</v>
      </c>
      <c r="BF42" t="s">
        <v>83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127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248</v>
      </c>
      <c r="F43" t="n">
        <v>6447831</v>
      </c>
      <c r="G43" t="s">
        <v>74</v>
      </c>
      <c r="H43" t="s">
        <v>75</v>
      </c>
      <c r="I43" t="s"/>
      <c r="J43" t="s">
        <v>76</v>
      </c>
      <c r="K43" t="n">
        <v>100.5</v>
      </c>
      <c r="L43" t="s">
        <v>77</v>
      </c>
      <c r="M43" t="s"/>
      <c r="N43" t="s">
        <v>249</v>
      </c>
      <c r="O43" t="s">
        <v>79</v>
      </c>
      <c r="P43" t="s">
        <v>250</v>
      </c>
      <c r="Q43" t="s"/>
      <c r="R43" t="s">
        <v>120</v>
      </c>
      <c r="S43" t="s">
        <v>259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HYPERLINK("https://hotelmonitor-cachepage.eclerx.com/savepage/tk_15441703607733047_sr_8422.html","info")</f>
        <v/>
      </c>
      <c r="AA43" t="n">
        <v>618909</v>
      </c>
      <c r="AB43" t="s">
        <v>260</v>
      </c>
      <c r="AC43" t="s"/>
      <c r="AD43" t="s">
        <v>89</v>
      </c>
      <c r="AE43" t="s"/>
      <c r="AF43" t="s"/>
      <c r="AG43" t="s"/>
      <c r="AH43" t="s"/>
      <c r="AI43" t="s"/>
      <c r="AJ43" t="s"/>
      <c r="AK43" t="s">
        <v>90</v>
      </c>
      <c r="AL43" t="s"/>
      <c r="AM43" t="s"/>
      <c r="AN43" t="s">
        <v>90</v>
      </c>
      <c r="AO43" t="s"/>
      <c r="AP43" t="n">
        <v>77</v>
      </c>
      <c r="AQ43" t="s">
        <v>91</v>
      </c>
      <c r="AR43" t="s"/>
      <c r="AS43" t="s"/>
      <c r="AT43" t="s">
        <v>92</v>
      </c>
      <c r="AU43" t="s">
        <v>90</v>
      </c>
      <c r="AV43" t="s"/>
      <c r="AW43" t="s"/>
      <c r="AX43" t="s">
        <v>90</v>
      </c>
      <c r="AY43" t="n">
        <v>6391944</v>
      </c>
      <c r="AZ43" t="s">
        <v>252</v>
      </c>
      <c r="BA43" t="s">
        <v>253</v>
      </c>
      <c r="BB43" t="s">
        <v>254</v>
      </c>
      <c r="BC43" t="n">
        <v>4.949953</v>
      </c>
      <c r="BD43" t="n">
        <v>52.305432</v>
      </c>
      <c r="BE43" t="s">
        <v>261</v>
      </c>
      <c r="BF43" t="s">
        <v>83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127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248</v>
      </c>
      <c r="F44" t="n">
        <v>6447831</v>
      </c>
      <c r="G44" t="s">
        <v>74</v>
      </c>
      <c r="H44" t="s">
        <v>75</v>
      </c>
      <c r="I44" t="s"/>
      <c r="J44" t="s">
        <v>76</v>
      </c>
      <c r="K44" t="n">
        <v>96</v>
      </c>
      <c r="L44" t="s">
        <v>77</v>
      </c>
      <c r="M44" t="s"/>
      <c r="N44" t="s">
        <v>256</v>
      </c>
      <c r="O44" t="s">
        <v>79</v>
      </c>
      <c r="P44" t="s">
        <v>250</v>
      </c>
      <c r="Q44" t="s"/>
      <c r="R44" t="s">
        <v>120</v>
      </c>
      <c r="S44" t="s">
        <v>262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HYPERLINK("https://hotelmonitor-cachepage.eclerx.com/savepage/tk_15441703607733047_sr_8422.html","info")</f>
        <v/>
      </c>
      <c r="AA44" t="n">
        <v>618909</v>
      </c>
      <c r="AB44" t="s">
        <v>263</v>
      </c>
      <c r="AC44" t="s"/>
      <c r="AD44" t="s">
        <v>89</v>
      </c>
      <c r="AE44" t="s"/>
      <c r="AF44" t="s"/>
      <c r="AG44" t="s"/>
      <c r="AH44" t="s"/>
      <c r="AI44" t="s"/>
      <c r="AJ44" t="s"/>
      <c r="AK44" t="s">
        <v>90</v>
      </c>
      <c r="AL44" t="s"/>
      <c r="AM44" t="s"/>
      <c r="AN44" t="s">
        <v>90</v>
      </c>
      <c r="AO44" t="s"/>
      <c r="AP44" t="n">
        <v>77</v>
      </c>
      <c r="AQ44" t="s">
        <v>91</v>
      </c>
      <c r="AR44" t="s"/>
      <c r="AS44" t="s"/>
      <c r="AT44" t="s">
        <v>92</v>
      </c>
      <c r="AU44" t="s">
        <v>90</v>
      </c>
      <c r="AV44" t="s"/>
      <c r="AW44" t="s"/>
      <c r="AX44" t="s">
        <v>90</v>
      </c>
      <c r="AY44" t="n">
        <v>6391944</v>
      </c>
      <c r="AZ44" t="s">
        <v>252</v>
      </c>
      <c r="BA44" t="s">
        <v>253</v>
      </c>
      <c r="BB44" t="s">
        <v>254</v>
      </c>
      <c r="BC44" t="n">
        <v>4.949953</v>
      </c>
      <c r="BD44" t="n">
        <v>52.305432</v>
      </c>
      <c r="BE44" t="s">
        <v>264</v>
      </c>
      <c r="BF44" t="s">
        <v>83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127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265</v>
      </c>
      <c r="F45" t="n">
        <v>367696</v>
      </c>
      <c r="G45" t="s">
        <v>74</v>
      </c>
      <c r="H45" t="s">
        <v>75</v>
      </c>
      <c r="I45" t="s"/>
      <c r="J45" t="s">
        <v>76</v>
      </c>
      <c r="K45" t="n">
        <v>117</v>
      </c>
      <c r="L45" t="s">
        <v>77</v>
      </c>
      <c r="M45" t="s"/>
      <c r="N45" t="s">
        <v>266</v>
      </c>
      <c r="O45" t="s">
        <v>79</v>
      </c>
      <c r="P45" t="s">
        <v>265</v>
      </c>
      <c r="Q45" t="s"/>
      <c r="R45" t="s">
        <v>81</v>
      </c>
      <c r="S45" t="s">
        <v>267</v>
      </c>
      <c r="T45" t="s">
        <v>83</v>
      </c>
      <c r="U45" t="s">
        <v>84</v>
      </c>
      <c r="V45" t="s">
        <v>85</v>
      </c>
      <c r="W45" t="s">
        <v>108</v>
      </c>
      <c r="X45" t="s"/>
      <c r="Y45" t="s">
        <v>87</v>
      </c>
      <c r="Z45">
        <f>HYPERLINK("https://hotelmonitor-cachepage.eclerx.com/savepage/tk_15441703535540307_sr_8422.html","info")</f>
        <v/>
      </c>
      <c r="AA45" t="n">
        <v>107090</v>
      </c>
      <c r="AB45" t="s">
        <v>268</v>
      </c>
      <c r="AC45" t="s"/>
      <c r="AD45" t="s">
        <v>89</v>
      </c>
      <c r="AE45" t="s"/>
      <c r="AF45" t="s"/>
      <c r="AG45" t="s"/>
      <c r="AH45" t="s"/>
      <c r="AI45" t="s"/>
      <c r="AJ45" t="s"/>
      <c r="AK45" t="s">
        <v>90</v>
      </c>
      <c r="AL45" t="s"/>
      <c r="AM45" t="s"/>
      <c r="AN45" t="s">
        <v>90</v>
      </c>
      <c r="AO45" t="s"/>
      <c r="AP45" t="n">
        <v>63</v>
      </c>
      <c r="AQ45" t="s">
        <v>91</v>
      </c>
      <c r="AR45" t="s"/>
      <c r="AS45" t="s"/>
      <c r="AT45" t="s">
        <v>92</v>
      </c>
      <c r="AU45" t="s">
        <v>90</v>
      </c>
      <c r="AV45" t="s"/>
      <c r="AW45" t="s"/>
      <c r="AX45" t="s">
        <v>90</v>
      </c>
      <c r="AY45" t="n">
        <v>1766170</v>
      </c>
      <c r="AZ45" t="s">
        <v>269</v>
      </c>
      <c r="BA45" t="s">
        <v>270</v>
      </c>
      <c r="BB45" t="s">
        <v>271</v>
      </c>
      <c r="BC45" t="n">
        <v>4.88</v>
      </c>
      <c r="BD45" t="n">
        <v>52.327</v>
      </c>
      <c r="BE45" t="s">
        <v>272</v>
      </c>
      <c r="BF45" t="s">
        <v>83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127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265</v>
      </c>
      <c r="F46" t="n">
        <v>367696</v>
      </c>
      <c r="G46" t="s">
        <v>74</v>
      </c>
      <c r="H46" t="s">
        <v>75</v>
      </c>
      <c r="I46" t="s"/>
      <c r="J46" t="s">
        <v>76</v>
      </c>
      <c r="K46" t="n">
        <v>147</v>
      </c>
      <c r="L46" t="s">
        <v>77</v>
      </c>
      <c r="M46" t="s"/>
      <c r="N46" t="s">
        <v>273</v>
      </c>
      <c r="O46" t="s">
        <v>79</v>
      </c>
      <c r="P46" t="s">
        <v>265</v>
      </c>
      <c r="Q46" t="s"/>
      <c r="R46" t="s">
        <v>81</v>
      </c>
      <c r="S46" t="s">
        <v>274</v>
      </c>
      <c r="T46" t="s">
        <v>83</v>
      </c>
      <c r="U46" t="s">
        <v>84</v>
      </c>
      <c r="V46" t="s">
        <v>85</v>
      </c>
      <c r="W46" t="s">
        <v>108</v>
      </c>
      <c r="X46" t="s"/>
      <c r="Y46" t="s">
        <v>87</v>
      </c>
      <c r="Z46">
        <f>HYPERLINK("https://hotelmonitor-cachepage.eclerx.com/savepage/tk_15441703535540307_sr_8422.html","info")</f>
        <v/>
      </c>
      <c r="AA46" t="n">
        <v>107090</v>
      </c>
      <c r="AB46" t="s">
        <v>275</v>
      </c>
      <c r="AC46" t="s"/>
      <c r="AD46" t="s">
        <v>89</v>
      </c>
      <c r="AE46" t="s"/>
      <c r="AF46" t="s"/>
      <c r="AG46" t="s"/>
      <c r="AH46" t="s"/>
      <c r="AI46" t="s"/>
      <c r="AJ46" t="s"/>
      <c r="AK46" t="s">
        <v>90</v>
      </c>
      <c r="AL46" t="s"/>
      <c r="AM46" t="s"/>
      <c r="AN46" t="s">
        <v>90</v>
      </c>
      <c r="AO46" t="s"/>
      <c r="AP46" t="n">
        <v>63</v>
      </c>
      <c r="AQ46" t="s">
        <v>91</v>
      </c>
      <c r="AR46" t="s"/>
      <c r="AS46" t="s"/>
      <c r="AT46" t="s">
        <v>92</v>
      </c>
      <c r="AU46" t="s">
        <v>90</v>
      </c>
      <c r="AV46" t="s"/>
      <c r="AW46" t="s"/>
      <c r="AX46" t="s">
        <v>90</v>
      </c>
      <c r="AY46" t="n">
        <v>1766170</v>
      </c>
      <c r="AZ46" t="s">
        <v>269</v>
      </c>
      <c r="BA46" t="s">
        <v>270</v>
      </c>
      <c r="BB46" t="s">
        <v>271</v>
      </c>
      <c r="BC46" t="n">
        <v>4.88</v>
      </c>
      <c r="BD46" t="n">
        <v>52.327</v>
      </c>
      <c r="BE46" t="s">
        <v>276</v>
      </c>
      <c r="BF46" t="s">
        <v>83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127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265</v>
      </c>
      <c r="F47" t="n">
        <v>367696</v>
      </c>
      <c r="G47" t="s">
        <v>74</v>
      </c>
      <c r="H47" t="s">
        <v>75</v>
      </c>
      <c r="I47" t="s"/>
      <c r="J47" t="s">
        <v>76</v>
      </c>
      <c r="K47" t="n">
        <v>138.5</v>
      </c>
      <c r="L47" t="s">
        <v>77</v>
      </c>
      <c r="M47" t="s"/>
      <c r="N47" t="s">
        <v>277</v>
      </c>
      <c r="O47" t="s">
        <v>79</v>
      </c>
      <c r="P47" t="s">
        <v>265</v>
      </c>
      <c r="Q47" t="s"/>
      <c r="R47" t="s">
        <v>81</v>
      </c>
      <c r="S47" t="s">
        <v>278</v>
      </c>
      <c r="T47" t="s">
        <v>83</v>
      </c>
      <c r="U47" t="s">
        <v>84</v>
      </c>
      <c r="V47" t="s">
        <v>85</v>
      </c>
      <c r="W47" t="s">
        <v>108</v>
      </c>
      <c r="X47" t="s"/>
      <c r="Y47" t="s">
        <v>87</v>
      </c>
      <c r="Z47">
        <f>HYPERLINK("https://hotelmonitor-cachepage.eclerx.com/savepage/tk_15441703535540307_sr_8422.html","info")</f>
        <v/>
      </c>
      <c r="AA47" t="n">
        <v>107090</v>
      </c>
      <c r="AB47" t="s">
        <v>279</v>
      </c>
      <c r="AC47" t="s"/>
      <c r="AD47" t="s">
        <v>89</v>
      </c>
      <c r="AE47" t="s"/>
      <c r="AF47" t="s"/>
      <c r="AG47" t="s"/>
      <c r="AH47" t="s"/>
      <c r="AI47" t="s"/>
      <c r="AJ47" t="s"/>
      <c r="AK47" t="s">
        <v>90</v>
      </c>
      <c r="AL47" t="s"/>
      <c r="AM47" t="s"/>
      <c r="AN47" t="s">
        <v>90</v>
      </c>
      <c r="AO47" t="s"/>
      <c r="AP47" t="n">
        <v>63</v>
      </c>
      <c r="AQ47" t="s">
        <v>91</v>
      </c>
      <c r="AR47" t="s"/>
      <c r="AS47" t="s"/>
      <c r="AT47" t="s">
        <v>92</v>
      </c>
      <c r="AU47" t="s">
        <v>90</v>
      </c>
      <c r="AV47" t="s"/>
      <c r="AW47" t="s"/>
      <c r="AX47" t="s">
        <v>90</v>
      </c>
      <c r="AY47" t="n">
        <v>1766170</v>
      </c>
      <c r="AZ47" t="s">
        <v>269</v>
      </c>
      <c r="BA47" t="s">
        <v>270</v>
      </c>
      <c r="BB47" t="s">
        <v>271</v>
      </c>
      <c r="BC47" t="n">
        <v>4.88</v>
      </c>
      <c r="BD47" t="n">
        <v>52.327</v>
      </c>
      <c r="BE47" t="s">
        <v>183</v>
      </c>
      <c r="BF47" t="s">
        <v>83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127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265</v>
      </c>
      <c r="F48" t="n">
        <v>367696</v>
      </c>
      <c r="G48" t="s">
        <v>74</v>
      </c>
      <c r="H48" t="s">
        <v>75</v>
      </c>
      <c r="I48" t="s"/>
      <c r="J48" t="s">
        <v>76</v>
      </c>
      <c r="K48" t="n">
        <v>108.5</v>
      </c>
      <c r="L48" t="s">
        <v>77</v>
      </c>
      <c r="M48" t="s"/>
      <c r="N48" t="s">
        <v>153</v>
      </c>
      <c r="O48" t="s">
        <v>79</v>
      </c>
      <c r="P48" t="s">
        <v>265</v>
      </c>
      <c r="Q48" t="s"/>
      <c r="R48" t="s">
        <v>81</v>
      </c>
      <c r="S48" t="s">
        <v>280</v>
      </c>
      <c r="T48" t="s">
        <v>83</v>
      </c>
      <c r="U48" t="s">
        <v>84</v>
      </c>
      <c r="V48" t="s">
        <v>85</v>
      </c>
      <c r="W48" t="s">
        <v>108</v>
      </c>
      <c r="X48" t="s"/>
      <c r="Y48" t="s">
        <v>87</v>
      </c>
      <c r="Z48">
        <f>HYPERLINK("https://hotelmonitor-cachepage.eclerx.com/savepage/tk_15441703535540307_sr_8422.html","info")</f>
        <v/>
      </c>
      <c r="AA48" t="n">
        <v>107090</v>
      </c>
      <c r="AB48" t="s">
        <v>281</v>
      </c>
      <c r="AC48" t="s"/>
      <c r="AD48" t="s">
        <v>89</v>
      </c>
      <c r="AE48" t="s"/>
      <c r="AF48" t="s"/>
      <c r="AG48" t="s"/>
      <c r="AH48" t="s"/>
      <c r="AI48" t="s"/>
      <c r="AJ48" t="s"/>
      <c r="AK48" t="s">
        <v>90</v>
      </c>
      <c r="AL48" t="s"/>
      <c r="AM48" t="s"/>
      <c r="AN48" t="s">
        <v>90</v>
      </c>
      <c r="AO48" t="s"/>
      <c r="AP48" t="n">
        <v>63</v>
      </c>
      <c r="AQ48" t="s">
        <v>91</v>
      </c>
      <c r="AR48" t="s"/>
      <c r="AS48" t="s"/>
      <c r="AT48" t="s">
        <v>92</v>
      </c>
      <c r="AU48" t="s">
        <v>90</v>
      </c>
      <c r="AV48" t="s"/>
      <c r="AW48" t="s"/>
      <c r="AX48" t="s">
        <v>90</v>
      </c>
      <c r="AY48" t="n">
        <v>1766170</v>
      </c>
      <c r="AZ48" t="s">
        <v>269</v>
      </c>
      <c r="BA48" t="s">
        <v>270</v>
      </c>
      <c r="BB48" t="s">
        <v>271</v>
      </c>
      <c r="BC48" t="n">
        <v>4.88</v>
      </c>
      <c r="BD48" t="n">
        <v>52.327</v>
      </c>
      <c r="BE48" t="s">
        <v>126</v>
      </c>
      <c r="BF48" t="s">
        <v>83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127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265</v>
      </c>
      <c r="F49" t="n">
        <v>367696</v>
      </c>
      <c r="G49" t="s">
        <v>74</v>
      </c>
      <c r="H49" t="s">
        <v>75</v>
      </c>
      <c r="I49" t="s"/>
      <c r="J49" t="s">
        <v>76</v>
      </c>
      <c r="K49" t="n">
        <v>119.5</v>
      </c>
      <c r="L49" t="s">
        <v>77</v>
      </c>
      <c r="M49" t="s"/>
      <c r="N49" t="s">
        <v>282</v>
      </c>
      <c r="O49" t="s">
        <v>79</v>
      </c>
      <c r="P49" t="s">
        <v>265</v>
      </c>
      <c r="Q49" t="s"/>
      <c r="R49" t="s">
        <v>81</v>
      </c>
      <c r="S49" t="s">
        <v>283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HYPERLINK("https://hotelmonitor-cachepage.eclerx.com/savepage/tk_15441703535540307_sr_8422.html","info")</f>
        <v/>
      </c>
      <c r="AA49" t="n">
        <v>107090</v>
      </c>
      <c r="AB49" t="s">
        <v>284</v>
      </c>
      <c r="AC49" t="s"/>
      <c r="AD49" t="s">
        <v>89</v>
      </c>
      <c r="AE49" t="s"/>
      <c r="AF49" t="s"/>
      <c r="AG49" t="s"/>
      <c r="AH49" t="s"/>
      <c r="AI49" t="s"/>
      <c r="AJ49" t="s"/>
      <c r="AK49" t="s">
        <v>90</v>
      </c>
      <c r="AL49" t="s"/>
      <c r="AM49" t="s"/>
      <c r="AN49" t="s">
        <v>90</v>
      </c>
      <c r="AO49" t="s"/>
      <c r="AP49" t="n">
        <v>63</v>
      </c>
      <c r="AQ49" t="s">
        <v>91</v>
      </c>
      <c r="AR49" t="s"/>
      <c r="AS49" t="s"/>
      <c r="AT49" t="s">
        <v>92</v>
      </c>
      <c r="AU49" t="s">
        <v>90</v>
      </c>
      <c r="AV49" t="s"/>
      <c r="AW49" t="s"/>
      <c r="AX49" t="s">
        <v>90</v>
      </c>
      <c r="AY49" t="n">
        <v>1766170</v>
      </c>
      <c r="AZ49" t="s">
        <v>269</v>
      </c>
      <c r="BA49" t="s">
        <v>270</v>
      </c>
      <c r="BB49" t="s">
        <v>271</v>
      </c>
      <c r="BC49" t="n">
        <v>4.88</v>
      </c>
      <c r="BD49" t="n">
        <v>52.327</v>
      </c>
      <c r="BE49" t="s">
        <v>136</v>
      </c>
      <c r="BF49" t="s">
        <v>83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127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265</v>
      </c>
      <c r="F50" t="n">
        <v>367696</v>
      </c>
      <c r="G50" t="s">
        <v>74</v>
      </c>
      <c r="H50" t="s">
        <v>75</v>
      </c>
      <c r="I50" t="s"/>
      <c r="J50" t="s">
        <v>76</v>
      </c>
      <c r="K50" t="n">
        <v>90</v>
      </c>
      <c r="L50" t="s">
        <v>77</v>
      </c>
      <c r="M50" t="s"/>
      <c r="N50" t="s">
        <v>285</v>
      </c>
      <c r="O50" t="s">
        <v>79</v>
      </c>
      <c r="P50" t="s">
        <v>265</v>
      </c>
      <c r="Q50" t="s"/>
      <c r="R50" t="s">
        <v>81</v>
      </c>
      <c r="S50" t="s">
        <v>286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HYPERLINK("https://hotelmonitor-cachepage.eclerx.com/savepage/tk_15441703535540307_sr_8422.html","info")</f>
        <v/>
      </c>
      <c r="AA50" t="n">
        <v>107090</v>
      </c>
      <c r="AB50" t="s">
        <v>287</v>
      </c>
      <c r="AC50" t="s"/>
      <c r="AD50" t="s">
        <v>89</v>
      </c>
      <c r="AE50" t="s"/>
      <c r="AF50" t="s"/>
      <c r="AG50" t="s"/>
      <c r="AH50" t="s"/>
      <c r="AI50" t="s"/>
      <c r="AJ50" t="s"/>
      <c r="AK50" t="s">
        <v>90</v>
      </c>
      <c r="AL50" t="s"/>
      <c r="AM50" t="s"/>
      <c r="AN50" t="s">
        <v>90</v>
      </c>
      <c r="AO50" t="s"/>
      <c r="AP50" t="n">
        <v>63</v>
      </c>
      <c r="AQ50" t="s">
        <v>91</v>
      </c>
      <c r="AR50" t="s"/>
      <c r="AS50" t="s"/>
      <c r="AT50" t="s">
        <v>92</v>
      </c>
      <c r="AU50" t="s">
        <v>90</v>
      </c>
      <c r="AV50" t="s"/>
      <c r="AW50" t="s"/>
      <c r="AX50" t="s">
        <v>90</v>
      </c>
      <c r="AY50" t="n">
        <v>1766170</v>
      </c>
      <c r="AZ50" t="s">
        <v>269</v>
      </c>
      <c r="BA50" t="s">
        <v>270</v>
      </c>
      <c r="BB50" t="s">
        <v>271</v>
      </c>
      <c r="BC50" t="n">
        <v>4.88</v>
      </c>
      <c r="BD50" t="n">
        <v>52.327</v>
      </c>
      <c r="BE50" t="s">
        <v>288</v>
      </c>
      <c r="BF50" t="s">
        <v>83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127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265</v>
      </c>
      <c r="F51" t="n">
        <v>367696</v>
      </c>
      <c r="G51" t="s">
        <v>74</v>
      </c>
      <c r="H51" t="s">
        <v>75</v>
      </c>
      <c r="I51" t="s"/>
      <c r="J51" t="s">
        <v>76</v>
      </c>
      <c r="K51" t="n">
        <v>81</v>
      </c>
      <c r="L51" t="s">
        <v>77</v>
      </c>
      <c r="M51" t="s"/>
      <c r="N51" t="s">
        <v>141</v>
      </c>
      <c r="O51" t="s">
        <v>79</v>
      </c>
      <c r="P51" t="s">
        <v>265</v>
      </c>
      <c r="Q51" t="s"/>
      <c r="R51" t="s">
        <v>81</v>
      </c>
      <c r="S51" t="s">
        <v>289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HYPERLINK("https://hotelmonitor-cachepage.eclerx.com/savepage/tk_15441703535540307_sr_8422.html","info")</f>
        <v/>
      </c>
      <c r="AA51" t="n">
        <v>107090</v>
      </c>
      <c r="AB51" t="s">
        <v>290</v>
      </c>
      <c r="AC51" t="s"/>
      <c r="AD51" t="s">
        <v>89</v>
      </c>
      <c r="AE51" t="s"/>
      <c r="AF51" t="s"/>
      <c r="AG51" t="s"/>
      <c r="AH51" t="s"/>
      <c r="AI51" t="s"/>
      <c r="AJ51" t="s"/>
      <c r="AK51" t="s">
        <v>90</v>
      </c>
      <c r="AL51" t="s"/>
      <c r="AM51" t="s"/>
      <c r="AN51" t="s">
        <v>90</v>
      </c>
      <c r="AO51" t="s"/>
      <c r="AP51" t="n">
        <v>63</v>
      </c>
      <c r="AQ51" t="s">
        <v>91</v>
      </c>
      <c r="AR51" t="s"/>
      <c r="AS51" t="s"/>
      <c r="AT51" t="s">
        <v>92</v>
      </c>
      <c r="AU51" t="s">
        <v>90</v>
      </c>
      <c r="AV51" t="s"/>
      <c r="AW51" t="s"/>
      <c r="AX51" t="s">
        <v>90</v>
      </c>
      <c r="AY51" t="n">
        <v>1766170</v>
      </c>
      <c r="AZ51" t="s">
        <v>269</v>
      </c>
      <c r="BA51" t="s">
        <v>270</v>
      </c>
      <c r="BB51" t="s">
        <v>271</v>
      </c>
      <c r="BC51" t="n">
        <v>4.88</v>
      </c>
      <c r="BD51" t="n">
        <v>52.327</v>
      </c>
      <c r="BE51" t="s">
        <v>291</v>
      </c>
      <c r="BF51" t="s">
        <v>83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127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265</v>
      </c>
      <c r="F52" t="n">
        <v>367696</v>
      </c>
      <c r="G52" t="s">
        <v>74</v>
      </c>
      <c r="H52" t="s">
        <v>75</v>
      </c>
      <c r="I52" t="s"/>
      <c r="J52" t="s">
        <v>76</v>
      </c>
      <c r="K52" t="n">
        <v>111</v>
      </c>
      <c r="L52" t="s">
        <v>77</v>
      </c>
      <c r="M52" t="s"/>
      <c r="N52" t="s">
        <v>292</v>
      </c>
      <c r="O52" t="s">
        <v>79</v>
      </c>
      <c r="P52" t="s">
        <v>265</v>
      </c>
      <c r="Q52" t="s"/>
      <c r="R52" t="s">
        <v>81</v>
      </c>
      <c r="S52" t="s">
        <v>199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HYPERLINK("https://hotelmonitor-cachepage.eclerx.com/savepage/tk_15441703535540307_sr_8422.html","info")</f>
        <v/>
      </c>
      <c r="AA52" t="n">
        <v>107090</v>
      </c>
      <c r="AB52" t="s">
        <v>293</v>
      </c>
      <c r="AC52" t="s"/>
      <c r="AD52" t="s">
        <v>89</v>
      </c>
      <c r="AE52" t="s"/>
      <c r="AF52" t="s"/>
      <c r="AG52" t="s"/>
      <c r="AH52" t="s"/>
      <c r="AI52" t="s"/>
      <c r="AJ52" t="s"/>
      <c r="AK52" t="s">
        <v>90</v>
      </c>
      <c r="AL52" t="s"/>
      <c r="AM52" t="s"/>
      <c r="AN52" t="s">
        <v>90</v>
      </c>
      <c r="AO52" t="s"/>
      <c r="AP52" t="n">
        <v>63</v>
      </c>
      <c r="AQ52" t="s">
        <v>91</v>
      </c>
      <c r="AR52" t="s"/>
      <c r="AS52" t="s"/>
      <c r="AT52" t="s">
        <v>92</v>
      </c>
      <c r="AU52" t="s">
        <v>90</v>
      </c>
      <c r="AV52" t="s"/>
      <c r="AW52" t="s"/>
      <c r="AX52" t="s">
        <v>90</v>
      </c>
      <c r="AY52" t="n">
        <v>1766170</v>
      </c>
      <c r="AZ52" t="s">
        <v>269</v>
      </c>
      <c r="BA52" t="s">
        <v>270</v>
      </c>
      <c r="BB52" t="s">
        <v>271</v>
      </c>
      <c r="BC52" t="n">
        <v>4.88</v>
      </c>
      <c r="BD52" t="n">
        <v>52.327</v>
      </c>
      <c r="BE52" t="s">
        <v>294</v>
      </c>
      <c r="BF52" t="s">
        <v>83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127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295</v>
      </c>
      <c r="F53" t="n">
        <v>3438086</v>
      </c>
      <c r="G53" t="s">
        <v>74</v>
      </c>
      <c r="H53" t="s">
        <v>75</v>
      </c>
      <c r="I53" t="s"/>
      <c r="J53" t="s">
        <v>76</v>
      </c>
      <c r="K53" t="n">
        <v>142.5</v>
      </c>
      <c r="L53" t="s">
        <v>77</v>
      </c>
      <c r="M53" t="s"/>
      <c r="N53" t="s">
        <v>240</v>
      </c>
      <c r="O53" t="s">
        <v>79</v>
      </c>
      <c r="P53" t="s">
        <v>295</v>
      </c>
      <c r="Q53" t="s"/>
      <c r="R53" t="s">
        <v>120</v>
      </c>
      <c r="S53" t="s">
        <v>296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HYPERLINK("https://hotelmonitor-cachepage.eclerx.com/savepage/tk_15441703612238367_sr_8422.html","info")</f>
        <v/>
      </c>
      <c r="AA53" t="n">
        <v>541863</v>
      </c>
      <c r="AB53" t="s">
        <v>297</v>
      </c>
      <c r="AC53" t="s"/>
      <c r="AD53" t="s">
        <v>89</v>
      </c>
      <c r="AE53" t="s"/>
      <c r="AF53" t="s"/>
      <c r="AG53" t="s"/>
      <c r="AH53" t="s"/>
      <c r="AI53" t="s"/>
      <c r="AJ53" t="s"/>
      <c r="AK53" t="s">
        <v>90</v>
      </c>
      <c r="AL53" t="s"/>
      <c r="AM53" t="s"/>
      <c r="AN53" t="s">
        <v>90</v>
      </c>
      <c r="AO53" t="s"/>
      <c r="AP53" t="n">
        <v>78</v>
      </c>
      <c r="AQ53" t="s">
        <v>91</v>
      </c>
      <c r="AR53" t="s"/>
      <c r="AS53" t="s"/>
      <c r="AT53" t="s">
        <v>92</v>
      </c>
      <c r="AU53" t="s">
        <v>90</v>
      </c>
      <c r="AV53" t="s"/>
      <c r="AW53" t="s"/>
      <c r="AX53" t="s">
        <v>90</v>
      </c>
      <c r="AY53" t="n">
        <v>3355843</v>
      </c>
      <c r="AZ53" t="s">
        <v>298</v>
      </c>
      <c r="BA53" t="s">
        <v>299</v>
      </c>
      <c r="BB53" t="s">
        <v>300</v>
      </c>
      <c r="BC53" t="n">
        <v>4.890386</v>
      </c>
      <c r="BD53" t="n">
        <v>52.380896</v>
      </c>
      <c r="BE53" t="s">
        <v>301</v>
      </c>
      <c r="BF53" t="s">
        <v>83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127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295</v>
      </c>
      <c r="F54" t="n">
        <v>3438086</v>
      </c>
      <c r="G54" t="s">
        <v>74</v>
      </c>
      <c r="H54" t="s">
        <v>75</v>
      </c>
      <c r="I54" t="s"/>
      <c r="J54" t="s">
        <v>76</v>
      </c>
      <c r="K54" t="n">
        <v>202.5</v>
      </c>
      <c r="L54" t="s">
        <v>77</v>
      </c>
      <c r="M54" t="s"/>
      <c r="N54" t="s">
        <v>302</v>
      </c>
      <c r="O54" t="s">
        <v>79</v>
      </c>
      <c r="P54" t="s">
        <v>295</v>
      </c>
      <c r="Q54" t="s"/>
      <c r="R54" t="s">
        <v>120</v>
      </c>
      <c r="S54" t="s">
        <v>303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HYPERLINK("https://hotelmonitor-cachepage.eclerx.com/savepage/tk_15441703612238367_sr_8422.html","info")</f>
        <v/>
      </c>
      <c r="AA54" t="n">
        <v>541863</v>
      </c>
      <c r="AB54" t="s">
        <v>304</v>
      </c>
      <c r="AC54" t="s"/>
      <c r="AD54" t="s">
        <v>89</v>
      </c>
      <c r="AE54" t="s"/>
      <c r="AF54" t="s"/>
      <c r="AG54" t="s"/>
      <c r="AH54" t="s"/>
      <c r="AI54" t="s"/>
      <c r="AJ54" t="s"/>
      <c r="AK54" t="s">
        <v>90</v>
      </c>
      <c r="AL54" t="s"/>
      <c r="AM54" t="s"/>
      <c r="AN54" t="s">
        <v>90</v>
      </c>
      <c r="AO54" t="s"/>
      <c r="AP54" t="n">
        <v>78</v>
      </c>
      <c r="AQ54" t="s">
        <v>91</v>
      </c>
      <c r="AR54" t="s"/>
      <c r="AS54" t="s"/>
      <c r="AT54" t="s">
        <v>92</v>
      </c>
      <c r="AU54" t="s">
        <v>90</v>
      </c>
      <c r="AV54" t="s"/>
      <c r="AW54" t="s"/>
      <c r="AX54" t="s">
        <v>90</v>
      </c>
      <c r="AY54" t="n">
        <v>3355843</v>
      </c>
      <c r="AZ54" t="s">
        <v>298</v>
      </c>
      <c r="BA54" t="s">
        <v>299</v>
      </c>
      <c r="BB54" t="s">
        <v>300</v>
      </c>
      <c r="BC54" t="n">
        <v>4.890386</v>
      </c>
      <c r="BD54" t="n">
        <v>52.380896</v>
      </c>
      <c r="BE54" t="s">
        <v>305</v>
      </c>
      <c r="BF54" t="s">
        <v>83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127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295</v>
      </c>
      <c r="F55" t="n">
        <v>3438086</v>
      </c>
      <c r="G55" t="s">
        <v>74</v>
      </c>
      <c r="H55" t="s">
        <v>75</v>
      </c>
      <c r="I55" t="s"/>
      <c r="J55" t="s">
        <v>76</v>
      </c>
      <c r="K55" t="n">
        <v>133.5</v>
      </c>
      <c r="L55" t="s">
        <v>77</v>
      </c>
      <c r="M55" t="s"/>
      <c r="N55" t="s">
        <v>240</v>
      </c>
      <c r="O55" t="s">
        <v>79</v>
      </c>
      <c r="P55" t="s">
        <v>295</v>
      </c>
      <c r="Q55" t="s"/>
      <c r="R55" t="s">
        <v>120</v>
      </c>
      <c r="S55" t="s">
        <v>306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HYPERLINK("https://hotelmonitor-cachepage.eclerx.com/savepage/tk_15441703612238367_sr_8422.html","info")</f>
        <v/>
      </c>
      <c r="AA55" t="n">
        <v>541863</v>
      </c>
      <c r="AB55" t="s">
        <v>307</v>
      </c>
      <c r="AC55" t="s"/>
      <c r="AD55" t="s">
        <v>89</v>
      </c>
      <c r="AE55" t="s"/>
      <c r="AF55" t="s"/>
      <c r="AG55" t="s"/>
      <c r="AH55" t="s"/>
      <c r="AI55" t="s"/>
      <c r="AJ55" t="s"/>
      <c r="AK55" t="s">
        <v>90</v>
      </c>
      <c r="AL55" t="s"/>
      <c r="AM55" t="s"/>
      <c r="AN55" t="s">
        <v>90</v>
      </c>
      <c r="AO55" t="s"/>
      <c r="AP55" t="n">
        <v>78</v>
      </c>
      <c r="AQ55" t="s">
        <v>91</v>
      </c>
      <c r="AR55" t="s"/>
      <c r="AS55" t="s"/>
      <c r="AT55" t="s">
        <v>92</v>
      </c>
      <c r="AU55" t="s">
        <v>90</v>
      </c>
      <c r="AV55" t="s"/>
      <c r="AW55" t="s"/>
      <c r="AX55" t="s">
        <v>90</v>
      </c>
      <c r="AY55" t="n">
        <v>3355843</v>
      </c>
      <c r="AZ55" t="s">
        <v>298</v>
      </c>
      <c r="BA55" t="s">
        <v>299</v>
      </c>
      <c r="BB55" t="s">
        <v>300</v>
      </c>
      <c r="BC55" t="n">
        <v>4.890386</v>
      </c>
      <c r="BD55" t="n">
        <v>52.380896</v>
      </c>
      <c r="BE55" t="s">
        <v>308</v>
      </c>
      <c r="BF55" t="s">
        <v>83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127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295</v>
      </c>
      <c r="F56" t="n">
        <v>3438086</v>
      </c>
      <c r="G56" t="s">
        <v>74</v>
      </c>
      <c r="H56" t="s">
        <v>75</v>
      </c>
      <c r="I56" t="s"/>
      <c r="J56" t="s">
        <v>76</v>
      </c>
      <c r="K56" t="n">
        <v>193</v>
      </c>
      <c r="L56" t="s">
        <v>77</v>
      </c>
      <c r="M56" t="s"/>
      <c r="N56" t="s">
        <v>302</v>
      </c>
      <c r="O56" t="s">
        <v>79</v>
      </c>
      <c r="P56" t="s">
        <v>295</v>
      </c>
      <c r="Q56" t="s"/>
      <c r="R56" t="s">
        <v>120</v>
      </c>
      <c r="S56" t="s">
        <v>309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HYPERLINK("https://hotelmonitor-cachepage.eclerx.com/savepage/tk_15441703612238367_sr_8422.html","info")</f>
        <v/>
      </c>
      <c r="AA56" t="n">
        <v>541863</v>
      </c>
      <c r="AB56" t="s">
        <v>310</v>
      </c>
      <c r="AC56" t="s"/>
      <c r="AD56" t="s">
        <v>89</v>
      </c>
      <c r="AE56" t="s"/>
      <c r="AF56" t="s"/>
      <c r="AG56" t="s"/>
      <c r="AH56" t="s"/>
      <c r="AI56" t="s"/>
      <c r="AJ56" t="s"/>
      <c r="AK56" t="s">
        <v>90</v>
      </c>
      <c r="AL56" t="s"/>
      <c r="AM56" t="s"/>
      <c r="AN56" t="s">
        <v>90</v>
      </c>
      <c r="AO56" t="s"/>
      <c r="AP56" t="n">
        <v>78</v>
      </c>
      <c r="AQ56" t="s">
        <v>91</v>
      </c>
      <c r="AR56" t="s"/>
      <c r="AS56" t="s"/>
      <c r="AT56" t="s">
        <v>92</v>
      </c>
      <c r="AU56" t="s">
        <v>90</v>
      </c>
      <c r="AV56" t="s"/>
      <c r="AW56" t="s"/>
      <c r="AX56" t="s">
        <v>90</v>
      </c>
      <c r="AY56" t="n">
        <v>3355843</v>
      </c>
      <c r="AZ56" t="s">
        <v>298</v>
      </c>
      <c r="BA56" t="s">
        <v>299</v>
      </c>
      <c r="BB56" t="s">
        <v>300</v>
      </c>
      <c r="BC56" t="n">
        <v>4.890386</v>
      </c>
      <c r="BD56" t="n">
        <v>52.380896</v>
      </c>
      <c r="BE56" t="s">
        <v>311</v>
      </c>
      <c r="BF56" t="s">
        <v>83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127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312</v>
      </c>
      <c r="F57" t="n">
        <v>297229</v>
      </c>
      <c r="G57" t="s">
        <v>74</v>
      </c>
      <c r="H57" t="s">
        <v>75</v>
      </c>
      <c r="I57" t="s"/>
      <c r="J57" t="s">
        <v>76</v>
      </c>
      <c r="K57" t="n">
        <v>227</v>
      </c>
      <c r="L57" t="s">
        <v>77</v>
      </c>
      <c r="M57" t="s"/>
      <c r="N57" t="s">
        <v>313</v>
      </c>
      <c r="O57" t="s">
        <v>79</v>
      </c>
      <c r="P57" t="s">
        <v>314</v>
      </c>
      <c r="Q57" t="s"/>
      <c r="R57" t="s">
        <v>81</v>
      </c>
      <c r="S57" t="s">
        <v>315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HYPERLINK("https://hotelmonitor-cachepage.eclerx.com/savepage/tk_15441703728459346_sr_8422.html","info")</f>
        <v/>
      </c>
      <c r="AA57" t="n">
        <v>9074</v>
      </c>
      <c r="AB57" t="s">
        <v>316</v>
      </c>
      <c r="AC57" t="s"/>
      <c r="AD57" t="s">
        <v>89</v>
      </c>
      <c r="AE57" t="s"/>
      <c r="AF57" t="s"/>
      <c r="AG57" t="s"/>
      <c r="AH57" t="s"/>
      <c r="AI57" t="s"/>
      <c r="AJ57" t="s"/>
      <c r="AK57" t="s">
        <v>90</v>
      </c>
      <c r="AL57" t="s"/>
      <c r="AM57" t="s"/>
      <c r="AN57" t="s">
        <v>90</v>
      </c>
      <c r="AO57" t="s"/>
      <c r="AP57" t="n">
        <v>103</v>
      </c>
      <c r="AQ57" t="s">
        <v>91</v>
      </c>
      <c r="AR57" t="s"/>
      <c r="AS57" t="s"/>
      <c r="AT57" t="s">
        <v>92</v>
      </c>
      <c r="AU57" t="s">
        <v>90</v>
      </c>
      <c r="AV57" t="s"/>
      <c r="AW57" t="s"/>
      <c r="AX57" t="s">
        <v>90</v>
      </c>
      <c r="AY57" t="n">
        <v>5954076</v>
      </c>
      <c r="AZ57" t="s">
        <v>317</v>
      </c>
      <c r="BA57" t="s">
        <v>318</v>
      </c>
      <c r="BB57" t="s">
        <v>319</v>
      </c>
      <c r="BC57" t="n">
        <v>4.883048</v>
      </c>
      <c r="BD57" t="n">
        <v>52.361586</v>
      </c>
      <c r="BE57" t="s">
        <v>320</v>
      </c>
      <c r="BF57" t="s">
        <v>83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127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312</v>
      </c>
      <c r="F58" t="n">
        <v>297229</v>
      </c>
      <c r="G58" t="s">
        <v>74</v>
      </c>
      <c r="H58" t="s">
        <v>75</v>
      </c>
      <c r="I58" t="s"/>
      <c r="J58" t="s">
        <v>76</v>
      </c>
      <c r="K58" t="n">
        <v>136</v>
      </c>
      <c r="L58" t="s">
        <v>77</v>
      </c>
      <c r="M58" t="s"/>
      <c r="N58" t="s">
        <v>321</v>
      </c>
      <c r="O58" t="s">
        <v>79</v>
      </c>
      <c r="P58" t="s">
        <v>314</v>
      </c>
      <c r="Q58" t="s"/>
      <c r="R58" t="s">
        <v>81</v>
      </c>
      <c r="S58" t="s">
        <v>322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HYPERLINK("https://hotelmonitor-cachepage.eclerx.com/savepage/tk_15441703728459346_sr_8422.html","info")</f>
        <v/>
      </c>
      <c r="AA58" t="n">
        <v>9074</v>
      </c>
      <c r="AB58" t="s">
        <v>323</v>
      </c>
      <c r="AC58" t="s"/>
      <c r="AD58" t="s">
        <v>89</v>
      </c>
      <c r="AE58" t="s"/>
      <c r="AF58" t="s"/>
      <c r="AG58" t="s"/>
      <c r="AH58" t="s"/>
      <c r="AI58" t="s"/>
      <c r="AJ58" t="s"/>
      <c r="AK58" t="s">
        <v>90</v>
      </c>
      <c r="AL58" t="s"/>
      <c r="AM58" t="s"/>
      <c r="AN58" t="s">
        <v>90</v>
      </c>
      <c r="AO58" t="s"/>
      <c r="AP58" t="n">
        <v>103</v>
      </c>
      <c r="AQ58" t="s">
        <v>91</v>
      </c>
      <c r="AR58" t="s"/>
      <c r="AS58" t="s"/>
      <c r="AT58" t="s">
        <v>92</v>
      </c>
      <c r="AU58" t="s">
        <v>90</v>
      </c>
      <c r="AV58" t="s"/>
      <c r="AW58" t="s"/>
      <c r="AX58" t="s">
        <v>90</v>
      </c>
      <c r="AY58" t="n">
        <v>5954076</v>
      </c>
      <c r="AZ58" t="s">
        <v>317</v>
      </c>
      <c r="BA58" t="s">
        <v>318</v>
      </c>
      <c r="BB58" t="s">
        <v>319</v>
      </c>
      <c r="BC58" t="n">
        <v>4.883048</v>
      </c>
      <c r="BD58" t="n">
        <v>52.361586</v>
      </c>
      <c r="BE58" t="s">
        <v>324</v>
      </c>
      <c r="BF58" t="s">
        <v>83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127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312</v>
      </c>
      <c r="F59" t="n">
        <v>297229</v>
      </c>
      <c r="G59" t="s">
        <v>74</v>
      </c>
      <c r="H59" t="s">
        <v>75</v>
      </c>
      <c r="I59" t="s"/>
      <c r="J59" t="s">
        <v>76</v>
      </c>
      <c r="K59" t="n">
        <v>240.75</v>
      </c>
      <c r="L59" t="s">
        <v>77</v>
      </c>
      <c r="M59" t="s"/>
      <c r="N59" t="s">
        <v>325</v>
      </c>
      <c r="O59" t="s">
        <v>79</v>
      </c>
      <c r="P59" t="s">
        <v>314</v>
      </c>
      <c r="Q59" t="s"/>
      <c r="R59" t="s">
        <v>81</v>
      </c>
      <c r="S59" t="s">
        <v>326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HYPERLINK("https://hotelmonitor-cachepage.eclerx.com/savepage/tk_15441703728459346_sr_8422.html","info")</f>
        <v/>
      </c>
      <c r="AA59" t="n">
        <v>9074</v>
      </c>
      <c r="AB59" t="s">
        <v>327</v>
      </c>
      <c r="AC59" t="s"/>
      <c r="AD59" t="s">
        <v>89</v>
      </c>
      <c r="AE59" t="s"/>
      <c r="AF59" t="s"/>
      <c r="AG59" t="s"/>
      <c r="AH59" t="s"/>
      <c r="AI59" t="s"/>
      <c r="AJ59" t="s"/>
      <c r="AK59" t="s">
        <v>90</v>
      </c>
      <c r="AL59" t="s"/>
      <c r="AM59" t="s"/>
      <c r="AN59" t="s">
        <v>90</v>
      </c>
      <c r="AO59" t="s"/>
      <c r="AP59" t="n">
        <v>103</v>
      </c>
      <c r="AQ59" t="s">
        <v>91</v>
      </c>
      <c r="AR59" t="s"/>
      <c r="AS59" t="s"/>
      <c r="AT59" t="s">
        <v>92</v>
      </c>
      <c r="AU59" t="s">
        <v>90</v>
      </c>
      <c r="AV59" t="s"/>
      <c r="AW59" t="s"/>
      <c r="AX59" t="s">
        <v>90</v>
      </c>
      <c r="AY59" t="n">
        <v>5954076</v>
      </c>
      <c r="AZ59" t="s">
        <v>317</v>
      </c>
      <c r="BA59" t="s">
        <v>318</v>
      </c>
      <c r="BB59" t="s">
        <v>319</v>
      </c>
      <c r="BC59" t="n">
        <v>4.883048</v>
      </c>
      <c r="BD59" t="n">
        <v>52.361586</v>
      </c>
      <c r="BE59" t="s">
        <v>328</v>
      </c>
      <c r="BF59" t="s">
        <v>83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127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312</v>
      </c>
      <c r="F60" t="n">
        <v>297229</v>
      </c>
      <c r="G60" t="s">
        <v>74</v>
      </c>
      <c r="H60" t="s">
        <v>75</v>
      </c>
      <c r="I60" t="s"/>
      <c r="J60" t="s">
        <v>76</v>
      </c>
      <c r="K60" t="n">
        <v>149.5</v>
      </c>
      <c r="L60" t="s">
        <v>77</v>
      </c>
      <c r="M60" t="s"/>
      <c r="N60" t="s">
        <v>329</v>
      </c>
      <c r="O60" t="s">
        <v>79</v>
      </c>
      <c r="P60" t="s">
        <v>314</v>
      </c>
      <c r="Q60" t="s"/>
      <c r="R60" t="s">
        <v>81</v>
      </c>
      <c r="S60" t="s">
        <v>330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HYPERLINK("https://hotelmonitor-cachepage.eclerx.com/savepage/tk_15441703728459346_sr_8422.html","info")</f>
        <v/>
      </c>
      <c r="AA60" t="n">
        <v>9074</v>
      </c>
      <c r="AB60" t="s">
        <v>331</v>
      </c>
      <c r="AC60" t="s"/>
      <c r="AD60" t="s">
        <v>89</v>
      </c>
      <c r="AE60" t="s"/>
      <c r="AF60" t="s"/>
      <c r="AG60" t="s"/>
      <c r="AH60" t="s"/>
      <c r="AI60" t="s"/>
      <c r="AJ60" t="s"/>
      <c r="AK60" t="s">
        <v>90</v>
      </c>
      <c r="AL60" t="s"/>
      <c r="AM60" t="s"/>
      <c r="AN60" t="s">
        <v>90</v>
      </c>
      <c r="AO60" t="s"/>
      <c r="AP60" t="n">
        <v>103</v>
      </c>
      <c r="AQ60" t="s">
        <v>91</v>
      </c>
      <c r="AR60" t="s"/>
      <c r="AS60" t="s"/>
      <c r="AT60" t="s">
        <v>92</v>
      </c>
      <c r="AU60" t="s">
        <v>90</v>
      </c>
      <c r="AV60" t="s"/>
      <c r="AW60" t="s"/>
      <c r="AX60" t="s">
        <v>90</v>
      </c>
      <c r="AY60" t="n">
        <v>5954076</v>
      </c>
      <c r="AZ60" t="s">
        <v>317</v>
      </c>
      <c r="BA60" t="s">
        <v>318</v>
      </c>
      <c r="BB60" t="s">
        <v>319</v>
      </c>
      <c r="BC60" t="n">
        <v>4.883048</v>
      </c>
      <c r="BD60" t="n">
        <v>52.361586</v>
      </c>
      <c r="BE60" t="s">
        <v>332</v>
      </c>
      <c r="BF60" t="s">
        <v>83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127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312</v>
      </c>
      <c r="F61" t="n">
        <v>297229</v>
      </c>
      <c r="G61" t="s">
        <v>74</v>
      </c>
      <c r="H61" t="s">
        <v>75</v>
      </c>
      <c r="I61" t="s"/>
      <c r="J61" t="s">
        <v>76</v>
      </c>
      <c r="K61" t="n">
        <v>186</v>
      </c>
      <c r="L61" t="s">
        <v>77</v>
      </c>
      <c r="M61" t="s"/>
      <c r="N61" t="s">
        <v>333</v>
      </c>
      <c r="O61" t="s">
        <v>79</v>
      </c>
      <c r="P61" t="s">
        <v>314</v>
      </c>
      <c r="Q61" t="s"/>
      <c r="R61" t="s">
        <v>81</v>
      </c>
      <c r="S61" t="s">
        <v>334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HYPERLINK("https://hotelmonitor-cachepage.eclerx.com/savepage/tk_15441703728459346_sr_8422.html","info")</f>
        <v/>
      </c>
      <c r="AA61" t="n">
        <v>9074</v>
      </c>
      <c r="AB61" t="s">
        <v>335</v>
      </c>
      <c r="AC61" t="s"/>
      <c r="AD61" t="s">
        <v>89</v>
      </c>
      <c r="AE61" t="s"/>
      <c r="AF61" t="s"/>
      <c r="AG61" t="s"/>
      <c r="AH61" t="s"/>
      <c r="AI61" t="s"/>
      <c r="AJ61" t="s"/>
      <c r="AK61" t="s">
        <v>90</v>
      </c>
      <c r="AL61" t="s"/>
      <c r="AM61" t="s"/>
      <c r="AN61" t="s">
        <v>90</v>
      </c>
      <c r="AO61" t="s"/>
      <c r="AP61" t="n">
        <v>103</v>
      </c>
      <c r="AQ61" t="s">
        <v>91</v>
      </c>
      <c r="AR61" t="s"/>
      <c r="AS61" t="s"/>
      <c r="AT61" t="s">
        <v>92</v>
      </c>
      <c r="AU61" t="s">
        <v>90</v>
      </c>
      <c r="AV61" t="s"/>
      <c r="AW61" t="s"/>
      <c r="AX61" t="s">
        <v>90</v>
      </c>
      <c r="AY61" t="n">
        <v>5954076</v>
      </c>
      <c r="AZ61" t="s">
        <v>317</v>
      </c>
      <c r="BA61" t="s">
        <v>318</v>
      </c>
      <c r="BB61" t="s">
        <v>319</v>
      </c>
      <c r="BC61" t="n">
        <v>4.883048</v>
      </c>
      <c r="BD61" t="n">
        <v>52.361586</v>
      </c>
      <c r="BE61" t="s">
        <v>336</v>
      </c>
      <c r="BF61" t="s">
        <v>83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127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312</v>
      </c>
      <c r="F62" t="n">
        <v>297229</v>
      </c>
      <c r="G62" t="s">
        <v>74</v>
      </c>
      <c r="H62" t="s">
        <v>75</v>
      </c>
      <c r="I62" t="s"/>
      <c r="J62" t="s">
        <v>76</v>
      </c>
      <c r="K62" t="n">
        <v>274.5</v>
      </c>
      <c r="L62" t="s">
        <v>77</v>
      </c>
      <c r="M62" t="s"/>
      <c r="N62" t="s">
        <v>325</v>
      </c>
      <c r="O62" t="s">
        <v>79</v>
      </c>
      <c r="P62" t="s">
        <v>314</v>
      </c>
      <c r="Q62" t="s"/>
      <c r="R62" t="s">
        <v>81</v>
      </c>
      <c r="S62" t="s">
        <v>337</v>
      </c>
      <c r="T62" t="s">
        <v>83</v>
      </c>
      <c r="U62" t="s">
        <v>84</v>
      </c>
      <c r="V62" t="s">
        <v>85</v>
      </c>
      <c r="W62" t="s">
        <v>108</v>
      </c>
      <c r="X62" t="s"/>
      <c r="Y62" t="s">
        <v>87</v>
      </c>
      <c r="Z62">
        <f>HYPERLINK("https://hotelmonitor-cachepage.eclerx.com/savepage/tk_15441703728459346_sr_8422.html","info")</f>
        <v/>
      </c>
      <c r="AA62" t="n">
        <v>9074</v>
      </c>
      <c r="AB62" t="s">
        <v>338</v>
      </c>
      <c r="AC62" t="s"/>
      <c r="AD62" t="s">
        <v>89</v>
      </c>
      <c r="AE62" t="s"/>
      <c r="AF62" t="s"/>
      <c r="AG62" t="s"/>
      <c r="AH62" t="s"/>
      <c r="AI62" t="s"/>
      <c r="AJ62" t="s"/>
      <c r="AK62" t="s">
        <v>90</v>
      </c>
      <c r="AL62" t="s"/>
      <c r="AM62" t="s"/>
      <c r="AN62" t="s">
        <v>90</v>
      </c>
      <c r="AO62" t="s"/>
      <c r="AP62" t="n">
        <v>103</v>
      </c>
      <c r="AQ62" t="s">
        <v>91</v>
      </c>
      <c r="AR62" t="s"/>
      <c r="AS62" t="s"/>
      <c r="AT62" t="s">
        <v>92</v>
      </c>
      <c r="AU62" t="s">
        <v>90</v>
      </c>
      <c r="AV62" t="s"/>
      <c r="AW62" t="s"/>
      <c r="AX62" t="s">
        <v>90</v>
      </c>
      <c r="AY62" t="n">
        <v>5954076</v>
      </c>
      <c r="AZ62" t="s">
        <v>317</v>
      </c>
      <c r="BA62" t="s">
        <v>318</v>
      </c>
      <c r="BB62" t="s">
        <v>319</v>
      </c>
      <c r="BC62" t="n">
        <v>4.883048</v>
      </c>
      <c r="BD62" t="n">
        <v>52.361586</v>
      </c>
      <c r="BE62" t="s">
        <v>339</v>
      </c>
      <c r="BF62" t="s">
        <v>83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127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312</v>
      </c>
      <c r="F63" t="n">
        <v>297229</v>
      </c>
      <c r="G63" t="s">
        <v>74</v>
      </c>
      <c r="H63" t="s">
        <v>75</v>
      </c>
      <c r="I63" t="s"/>
      <c r="J63" t="s">
        <v>76</v>
      </c>
      <c r="K63" t="n">
        <v>183.5</v>
      </c>
      <c r="L63" t="s">
        <v>77</v>
      </c>
      <c r="M63" t="s"/>
      <c r="N63" t="s">
        <v>329</v>
      </c>
      <c r="O63" t="s">
        <v>79</v>
      </c>
      <c r="P63" t="s">
        <v>314</v>
      </c>
      <c r="Q63" t="s"/>
      <c r="R63" t="s">
        <v>81</v>
      </c>
      <c r="S63" t="s">
        <v>340</v>
      </c>
      <c r="T63" t="s">
        <v>83</v>
      </c>
      <c r="U63" t="s">
        <v>84</v>
      </c>
      <c r="V63" t="s">
        <v>85</v>
      </c>
      <c r="W63" t="s">
        <v>108</v>
      </c>
      <c r="X63" t="s"/>
      <c r="Y63" t="s">
        <v>87</v>
      </c>
      <c r="Z63">
        <f>HYPERLINK("https://hotelmonitor-cachepage.eclerx.com/savepage/tk_15441703728459346_sr_8422.html","info")</f>
        <v/>
      </c>
      <c r="AA63" t="n">
        <v>9074</v>
      </c>
      <c r="AB63" t="s">
        <v>341</v>
      </c>
      <c r="AC63" t="s"/>
      <c r="AD63" t="s">
        <v>89</v>
      </c>
      <c r="AE63" t="s"/>
      <c r="AF63" t="s"/>
      <c r="AG63" t="s"/>
      <c r="AH63" t="s"/>
      <c r="AI63" t="s"/>
      <c r="AJ63" t="s"/>
      <c r="AK63" t="s">
        <v>90</v>
      </c>
      <c r="AL63" t="s"/>
      <c r="AM63" t="s"/>
      <c r="AN63" t="s">
        <v>90</v>
      </c>
      <c r="AO63" t="s"/>
      <c r="AP63" t="n">
        <v>103</v>
      </c>
      <c r="AQ63" t="s">
        <v>91</v>
      </c>
      <c r="AR63" t="s"/>
      <c r="AS63" t="s"/>
      <c r="AT63" t="s">
        <v>92</v>
      </c>
      <c r="AU63" t="s">
        <v>90</v>
      </c>
      <c r="AV63" t="s"/>
      <c r="AW63" t="s"/>
      <c r="AX63" t="s">
        <v>90</v>
      </c>
      <c r="AY63" t="n">
        <v>5954076</v>
      </c>
      <c r="AZ63" t="s">
        <v>317</v>
      </c>
      <c r="BA63" t="s">
        <v>318</v>
      </c>
      <c r="BB63" t="s">
        <v>319</v>
      </c>
      <c r="BC63" t="n">
        <v>4.883048</v>
      </c>
      <c r="BD63" t="n">
        <v>52.361586</v>
      </c>
      <c r="BE63" t="s">
        <v>342</v>
      </c>
      <c r="BF63" t="s">
        <v>83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127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312</v>
      </c>
      <c r="F64" t="n">
        <v>297229</v>
      </c>
      <c r="G64" t="s">
        <v>74</v>
      </c>
      <c r="H64" t="s">
        <v>75</v>
      </c>
      <c r="I64" t="s"/>
      <c r="J64" t="s">
        <v>76</v>
      </c>
      <c r="K64" t="n">
        <v>219.75</v>
      </c>
      <c r="L64" t="s">
        <v>77</v>
      </c>
      <c r="M64" t="s"/>
      <c r="N64" t="s">
        <v>333</v>
      </c>
      <c r="O64" t="s">
        <v>79</v>
      </c>
      <c r="P64" t="s">
        <v>314</v>
      </c>
      <c r="Q64" t="s"/>
      <c r="R64" t="s">
        <v>81</v>
      </c>
      <c r="S64" t="s">
        <v>343</v>
      </c>
      <c r="T64" t="s">
        <v>83</v>
      </c>
      <c r="U64" t="s">
        <v>84</v>
      </c>
      <c r="V64" t="s">
        <v>85</v>
      </c>
      <c r="W64" t="s">
        <v>108</v>
      </c>
      <c r="X64" t="s"/>
      <c r="Y64" t="s">
        <v>87</v>
      </c>
      <c r="Z64">
        <f>HYPERLINK("https://hotelmonitor-cachepage.eclerx.com/savepage/tk_15441703728459346_sr_8422.html","info")</f>
        <v/>
      </c>
      <c r="AA64" t="n">
        <v>9074</v>
      </c>
      <c r="AB64" t="s">
        <v>344</v>
      </c>
      <c r="AC64" t="s"/>
      <c r="AD64" t="s">
        <v>89</v>
      </c>
      <c r="AE64" t="s"/>
      <c r="AF64" t="s"/>
      <c r="AG64" t="s"/>
      <c r="AH64" t="s"/>
      <c r="AI64" t="s"/>
      <c r="AJ64" t="s"/>
      <c r="AK64" t="s">
        <v>90</v>
      </c>
      <c r="AL64" t="s"/>
      <c r="AM64" t="s"/>
      <c r="AN64" t="s">
        <v>90</v>
      </c>
      <c r="AO64" t="s"/>
      <c r="AP64" t="n">
        <v>103</v>
      </c>
      <c r="AQ64" t="s">
        <v>91</v>
      </c>
      <c r="AR64" t="s"/>
      <c r="AS64" t="s"/>
      <c r="AT64" t="s">
        <v>92</v>
      </c>
      <c r="AU64" t="s">
        <v>90</v>
      </c>
      <c r="AV64" t="s"/>
      <c r="AW64" t="s"/>
      <c r="AX64" t="s">
        <v>90</v>
      </c>
      <c r="AY64" t="n">
        <v>5954076</v>
      </c>
      <c r="AZ64" t="s">
        <v>317</v>
      </c>
      <c r="BA64" t="s">
        <v>318</v>
      </c>
      <c r="BB64" t="s">
        <v>319</v>
      </c>
      <c r="BC64" t="n">
        <v>4.883048</v>
      </c>
      <c r="BD64" t="n">
        <v>52.361586</v>
      </c>
      <c r="BE64" t="s">
        <v>309</v>
      </c>
      <c r="BF64" t="s">
        <v>83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127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312</v>
      </c>
      <c r="F65" t="n">
        <v>297229</v>
      </c>
      <c r="G65" t="s">
        <v>74</v>
      </c>
      <c r="H65" t="s">
        <v>75</v>
      </c>
      <c r="I65" t="s"/>
      <c r="J65" t="s">
        <v>76</v>
      </c>
      <c r="K65" t="n">
        <v>206</v>
      </c>
      <c r="L65" t="s">
        <v>77</v>
      </c>
      <c r="M65" t="s"/>
      <c r="N65" t="s">
        <v>345</v>
      </c>
      <c r="O65" t="s">
        <v>79</v>
      </c>
      <c r="P65" t="s">
        <v>314</v>
      </c>
      <c r="Q65" t="s"/>
      <c r="R65" t="s">
        <v>81</v>
      </c>
      <c r="S65" t="s">
        <v>346</v>
      </c>
      <c r="T65" t="s">
        <v>83</v>
      </c>
      <c r="U65" t="s">
        <v>84</v>
      </c>
      <c r="V65" t="s">
        <v>85</v>
      </c>
      <c r="W65" t="s">
        <v>108</v>
      </c>
      <c r="X65" t="s"/>
      <c r="Y65" t="s">
        <v>87</v>
      </c>
      <c r="Z65">
        <f>HYPERLINK("https://hotelmonitor-cachepage.eclerx.com/savepage/tk_15441703728459346_sr_8422.html","info")</f>
        <v/>
      </c>
      <c r="AA65" t="n">
        <v>9074</v>
      </c>
      <c r="AB65" t="s">
        <v>347</v>
      </c>
      <c r="AC65" t="s"/>
      <c r="AD65" t="s">
        <v>89</v>
      </c>
      <c r="AE65" t="s"/>
      <c r="AF65" t="s"/>
      <c r="AG65" t="s"/>
      <c r="AH65" t="s"/>
      <c r="AI65" t="s"/>
      <c r="AJ65" t="s"/>
      <c r="AK65" t="s">
        <v>90</v>
      </c>
      <c r="AL65" t="s"/>
      <c r="AM65" t="s"/>
      <c r="AN65" t="s">
        <v>90</v>
      </c>
      <c r="AO65" t="s"/>
      <c r="AP65" t="n">
        <v>103</v>
      </c>
      <c r="AQ65" t="s">
        <v>91</v>
      </c>
      <c r="AR65" t="s"/>
      <c r="AS65" t="s"/>
      <c r="AT65" t="s">
        <v>92</v>
      </c>
      <c r="AU65" t="s">
        <v>90</v>
      </c>
      <c r="AV65" t="s"/>
      <c r="AW65" t="s"/>
      <c r="AX65" t="s">
        <v>90</v>
      </c>
      <c r="AY65" t="n">
        <v>5954076</v>
      </c>
      <c r="AZ65" t="s">
        <v>317</v>
      </c>
      <c r="BA65" t="s">
        <v>318</v>
      </c>
      <c r="BB65" t="s">
        <v>319</v>
      </c>
      <c r="BC65" t="n">
        <v>4.883048</v>
      </c>
      <c r="BD65" t="n">
        <v>52.361586</v>
      </c>
      <c r="BE65" t="s">
        <v>348</v>
      </c>
      <c r="BF65" t="s">
        <v>83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127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312</v>
      </c>
      <c r="F66" t="n">
        <v>297229</v>
      </c>
      <c r="G66" t="s">
        <v>74</v>
      </c>
      <c r="H66" t="s">
        <v>75</v>
      </c>
      <c r="I66" t="s"/>
      <c r="J66" t="s">
        <v>76</v>
      </c>
      <c r="K66" t="n">
        <v>261</v>
      </c>
      <c r="L66" t="s">
        <v>77</v>
      </c>
      <c r="M66" t="s"/>
      <c r="N66" t="s">
        <v>313</v>
      </c>
      <c r="O66" t="s">
        <v>79</v>
      </c>
      <c r="P66" t="s">
        <v>314</v>
      </c>
      <c r="Q66" t="s"/>
      <c r="R66" t="s">
        <v>81</v>
      </c>
      <c r="S66" t="s">
        <v>349</v>
      </c>
      <c r="T66" t="s">
        <v>83</v>
      </c>
      <c r="U66" t="s">
        <v>84</v>
      </c>
      <c r="V66" t="s">
        <v>85</v>
      </c>
      <c r="W66" t="s">
        <v>108</v>
      </c>
      <c r="X66" t="s"/>
      <c r="Y66" t="s">
        <v>87</v>
      </c>
      <c r="Z66">
        <f>HYPERLINK("https://hotelmonitor-cachepage.eclerx.com/savepage/tk_15441703728459346_sr_8422.html","info")</f>
        <v/>
      </c>
      <c r="AA66" t="n">
        <v>9074</v>
      </c>
      <c r="AB66" t="s">
        <v>350</v>
      </c>
      <c r="AC66" t="s"/>
      <c r="AD66" t="s">
        <v>89</v>
      </c>
      <c r="AE66" t="s"/>
      <c r="AF66" t="s"/>
      <c r="AG66" t="s"/>
      <c r="AH66" t="s"/>
      <c r="AI66" t="s"/>
      <c r="AJ66" t="s"/>
      <c r="AK66" t="s">
        <v>90</v>
      </c>
      <c r="AL66" t="s"/>
      <c r="AM66" t="s"/>
      <c r="AN66" t="s">
        <v>90</v>
      </c>
      <c r="AO66" t="s"/>
      <c r="AP66" t="n">
        <v>103</v>
      </c>
      <c r="AQ66" t="s">
        <v>91</v>
      </c>
      <c r="AR66" t="s"/>
      <c r="AS66" t="s"/>
      <c r="AT66" t="s">
        <v>92</v>
      </c>
      <c r="AU66" t="s">
        <v>90</v>
      </c>
      <c r="AV66" t="s"/>
      <c r="AW66" t="s"/>
      <c r="AX66" t="s">
        <v>90</v>
      </c>
      <c r="AY66" t="n">
        <v>5954076</v>
      </c>
      <c r="AZ66" t="s">
        <v>317</v>
      </c>
      <c r="BA66" t="s">
        <v>318</v>
      </c>
      <c r="BB66" t="s">
        <v>319</v>
      </c>
      <c r="BC66" t="n">
        <v>4.883048</v>
      </c>
      <c r="BD66" t="n">
        <v>52.361586</v>
      </c>
      <c r="BE66" t="s">
        <v>351</v>
      </c>
      <c r="BF66" t="s">
        <v>83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127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312</v>
      </c>
      <c r="F67" t="n">
        <v>297229</v>
      </c>
      <c r="G67" t="s">
        <v>74</v>
      </c>
      <c r="H67" t="s">
        <v>75</v>
      </c>
      <c r="I67" t="s"/>
      <c r="J67" t="s">
        <v>76</v>
      </c>
      <c r="K67" t="n">
        <v>169.5</v>
      </c>
      <c r="L67" t="s">
        <v>77</v>
      </c>
      <c r="M67" t="s"/>
      <c r="N67" t="s">
        <v>321</v>
      </c>
      <c r="O67" t="s">
        <v>79</v>
      </c>
      <c r="P67" t="s">
        <v>314</v>
      </c>
      <c r="Q67" t="s"/>
      <c r="R67" t="s">
        <v>81</v>
      </c>
      <c r="S67" t="s">
        <v>352</v>
      </c>
      <c r="T67" t="s">
        <v>83</v>
      </c>
      <c r="U67" t="s">
        <v>84</v>
      </c>
      <c r="V67" t="s">
        <v>85</v>
      </c>
      <c r="W67" t="s">
        <v>108</v>
      </c>
      <c r="X67" t="s"/>
      <c r="Y67" t="s">
        <v>87</v>
      </c>
      <c r="Z67">
        <f>HYPERLINK("https://hotelmonitor-cachepage.eclerx.com/savepage/tk_15441703728459346_sr_8422.html","info")</f>
        <v/>
      </c>
      <c r="AA67" t="n">
        <v>9074</v>
      </c>
      <c r="AB67" t="s">
        <v>353</v>
      </c>
      <c r="AC67" t="s"/>
      <c r="AD67" t="s">
        <v>89</v>
      </c>
      <c r="AE67" t="s"/>
      <c r="AF67" t="s"/>
      <c r="AG67" t="s"/>
      <c r="AH67" t="s"/>
      <c r="AI67" t="s"/>
      <c r="AJ67" t="s"/>
      <c r="AK67" t="s">
        <v>90</v>
      </c>
      <c r="AL67" t="s"/>
      <c r="AM67" t="s"/>
      <c r="AN67" t="s">
        <v>90</v>
      </c>
      <c r="AO67" t="s"/>
      <c r="AP67" t="n">
        <v>103</v>
      </c>
      <c r="AQ67" t="s">
        <v>91</v>
      </c>
      <c r="AR67" t="s"/>
      <c r="AS67" t="s"/>
      <c r="AT67" t="s">
        <v>92</v>
      </c>
      <c r="AU67" t="s">
        <v>90</v>
      </c>
      <c r="AV67" t="s"/>
      <c r="AW67" t="s"/>
      <c r="AX67" t="s">
        <v>90</v>
      </c>
      <c r="AY67" t="n">
        <v>5954076</v>
      </c>
      <c r="AZ67" t="s">
        <v>317</v>
      </c>
      <c r="BA67" t="s">
        <v>318</v>
      </c>
      <c r="BB67" t="s">
        <v>319</v>
      </c>
      <c r="BC67" t="n">
        <v>4.883048</v>
      </c>
      <c r="BD67" t="n">
        <v>52.361586</v>
      </c>
      <c r="BE67" t="s">
        <v>354</v>
      </c>
      <c r="BF67" t="s">
        <v>83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127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355</v>
      </c>
      <c r="F68" t="n">
        <v>586636</v>
      </c>
      <c r="G68" t="s">
        <v>74</v>
      </c>
      <c r="H68" t="s">
        <v>75</v>
      </c>
      <c r="I68" t="s"/>
      <c r="J68" t="s">
        <v>76</v>
      </c>
      <c r="K68" t="n">
        <v>60</v>
      </c>
      <c r="L68" t="s">
        <v>77</v>
      </c>
      <c r="M68" t="s"/>
      <c r="N68" t="s">
        <v>240</v>
      </c>
      <c r="O68" t="s">
        <v>79</v>
      </c>
      <c r="P68" t="s">
        <v>355</v>
      </c>
      <c r="Q68" t="s"/>
      <c r="R68" t="s">
        <v>120</v>
      </c>
      <c r="S68" t="s">
        <v>356</v>
      </c>
      <c r="T68" t="s">
        <v>83</v>
      </c>
      <c r="U68" t="s">
        <v>84</v>
      </c>
      <c r="V68" t="s">
        <v>85</v>
      </c>
      <c r="W68" t="s">
        <v>108</v>
      </c>
      <c r="X68" t="s"/>
      <c r="Y68" t="s">
        <v>87</v>
      </c>
      <c r="Z68">
        <f>HYPERLINK("https://hotelmonitor-cachepage.eclerx.com/savepage/tk_15441703761969512_sr_8422.html","info")</f>
        <v/>
      </c>
      <c r="AA68" t="n">
        <v>84085</v>
      </c>
      <c r="AB68" t="s">
        <v>357</v>
      </c>
      <c r="AC68" t="s"/>
      <c r="AD68" t="s">
        <v>89</v>
      </c>
      <c r="AE68" t="s"/>
      <c r="AF68" t="s"/>
      <c r="AG68" t="s"/>
      <c r="AH68" t="s"/>
      <c r="AI68" t="s"/>
      <c r="AJ68" t="s"/>
      <c r="AK68" t="s">
        <v>90</v>
      </c>
      <c r="AL68" t="s"/>
      <c r="AM68" t="s"/>
      <c r="AN68" t="s">
        <v>90</v>
      </c>
      <c r="AO68" t="s"/>
      <c r="AP68" t="n">
        <v>109</v>
      </c>
      <c r="AQ68" t="s">
        <v>91</v>
      </c>
      <c r="AR68" t="s"/>
      <c r="AS68" t="s"/>
      <c r="AT68" t="s">
        <v>92</v>
      </c>
      <c r="AU68" t="s">
        <v>90</v>
      </c>
      <c r="AV68" t="s"/>
      <c r="AW68" t="s"/>
      <c r="AX68" t="s">
        <v>90</v>
      </c>
      <c r="AY68" t="n">
        <v>6244399</v>
      </c>
      <c r="AZ68" t="s">
        <v>358</v>
      </c>
      <c r="BA68" t="s">
        <v>359</v>
      </c>
      <c r="BB68" t="s">
        <v>360</v>
      </c>
      <c r="BC68" t="n">
        <v>4.993705</v>
      </c>
      <c r="BD68" t="n">
        <v>52.314318</v>
      </c>
      <c r="BE68" t="s">
        <v>361</v>
      </c>
      <c r="BF68" t="s">
        <v>83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127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362</v>
      </c>
      <c r="F69" t="n">
        <v>365511</v>
      </c>
      <c r="G69" t="s">
        <v>74</v>
      </c>
      <c r="H69" t="s">
        <v>75</v>
      </c>
      <c r="I69" t="s"/>
      <c r="J69" t="s">
        <v>76</v>
      </c>
      <c r="K69" t="n">
        <v>94</v>
      </c>
      <c r="L69" t="s">
        <v>77</v>
      </c>
      <c r="M69" t="s"/>
      <c r="N69" t="s">
        <v>128</v>
      </c>
      <c r="O69" t="s">
        <v>79</v>
      </c>
      <c r="P69" t="s">
        <v>362</v>
      </c>
      <c r="Q69" t="s"/>
      <c r="R69" t="s">
        <v>120</v>
      </c>
      <c r="S69" t="s">
        <v>363</v>
      </c>
      <c r="T69" t="s">
        <v>83</v>
      </c>
      <c r="U69" t="s">
        <v>84</v>
      </c>
      <c r="V69" t="s">
        <v>85</v>
      </c>
      <c r="W69" t="s">
        <v>108</v>
      </c>
      <c r="X69" t="s"/>
      <c r="Y69" t="s">
        <v>87</v>
      </c>
      <c r="Z69">
        <f>HYPERLINK("https://hotelmonitor-cachepage.eclerx.com/savepage/tk_15441703649226406_sr_8422.html","info")</f>
        <v/>
      </c>
      <c r="AA69" t="n">
        <v>18195</v>
      </c>
      <c r="AB69" t="s">
        <v>364</v>
      </c>
      <c r="AC69" t="s"/>
      <c r="AD69" t="s">
        <v>89</v>
      </c>
      <c r="AE69" t="s"/>
      <c r="AF69" t="s"/>
      <c r="AG69" t="s"/>
      <c r="AH69" t="s"/>
      <c r="AI69" t="s"/>
      <c r="AJ69" t="s"/>
      <c r="AK69" t="s">
        <v>90</v>
      </c>
      <c r="AL69" t="s"/>
      <c r="AM69" t="s"/>
      <c r="AN69" t="s">
        <v>93</v>
      </c>
      <c r="AO69" t="s">
        <v>185</v>
      </c>
      <c r="AP69" t="n">
        <v>86</v>
      </c>
      <c r="AQ69" t="s">
        <v>91</v>
      </c>
      <c r="AR69" t="s"/>
      <c r="AS69" t="s"/>
      <c r="AT69" t="s">
        <v>92</v>
      </c>
      <c r="AU69" t="s">
        <v>90</v>
      </c>
      <c r="AV69" t="s"/>
      <c r="AW69" t="s"/>
      <c r="AX69" t="s">
        <v>90</v>
      </c>
      <c r="AY69" t="n">
        <v>6197365</v>
      </c>
      <c r="AZ69" t="s">
        <v>365</v>
      </c>
      <c r="BA69" t="s">
        <v>366</v>
      </c>
      <c r="BB69" t="s">
        <v>367</v>
      </c>
      <c r="BC69" t="n">
        <v>4.898725</v>
      </c>
      <c r="BD69" t="n">
        <v>52.366887</v>
      </c>
      <c r="BE69" t="s">
        <v>257</v>
      </c>
      <c r="BF69" t="s">
        <v>83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127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362</v>
      </c>
      <c r="F70" t="n">
        <v>365511</v>
      </c>
      <c r="G70" t="s">
        <v>74</v>
      </c>
      <c r="H70" t="s">
        <v>75</v>
      </c>
      <c r="I70" t="s"/>
      <c r="J70" t="s">
        <v>76</v>
      </c>
      <c r="K70" t="n">
        <v>94</v>
      </c>
      <c r="L70" t="s">
        <v>77</v>
      </c>
      <c r="M70" t="s"/>
      <c r="N70" t="s">
        <v>118</v>
      </c>
      <c r="O70" t="s">
        <v>79</v>
      </c>
      <c r="P70" t="s">
        <v>362</v>
      </c>
      <c r="Q70" t="s"/>
      <c r="R70" t="s">
        <v>120</v>
      </c>
      <c r="S70" t="s">
        <v>363</v>
      </c>
      <c r="T70" t="s">
        <v>83</v>
      </c>
      <c r="U70" t="s">
        <v>84</v>
      </c>
      <c r="V70" t="s">
        <v>85</v>
      </c>
      <c r="W70" t="s">
        <v>108</v>
      </c>
      <c r="X70" t="s"/>
      <c r="Y70" t="s">
        <v>87</v>
      </c>
      <c r="Z70">
        <f>HYPERLINK("https://hotelmonitor-cachepage.eclerx.com/savepage/tk_15441703649226406_sr_8422.html","info")</f>
        <v/>
      </c>
      <c r="AA70" t="n">
        <v>18195</v>
      </c>
      <c r="AB70" t="s">
        <v>368</v>
      </c>
      <c r="AC70" t="s"/>
      <c r="AD70" t="s">
        <v>89</v>
      </c>
      <c r="AE70" t="s"/>
      <c r="AF70" t="s"/>
      <c r="AG70" t="s"/>
      <c r="AH70" t="s"/>
      <c r="AI70" t="s"/>
      <c r="AJ70" t="s"/>
      <c r="AK70" t="s">
        <v>90</v>
      </c>
      <c r="AL70" t="s"/>
      <c r="AM70" t="s"/>
      <c r="AN70" t="s">
        <v>93</v>
      </c>
      <c r="AO70" t="s">
        <v>185</v>
      </c>
      <c r="AP70" t="n">
        <v>86</v>
      </c>
      <c r="AQ70" t="s">
        <v>91</v>
      </c>
      <c r="AR70" t="s"/>
      <c r="AS70" t="s"/>
      <c r="AT70" t="s">
        <v>92</v>
      </c>
      <c r="AU70" t="s">
        <v>90</v>
      </c>
      <c r="AV70" t="s"/>
      <c r="AW70" t="s"/>
      <c r="AX70" t="s">
        <v>90</v>
      </c>
      <c r="AY70" t="n">
        <v>6197365</v>
      </c>
      <c r="AZ70" t="s">
        <v>365</v>
      </c>
      <c r="BA70" t="s">
        <v>366</v>
      </c>
      <c r="BB70" t="s">
        <v>367</v>
      </c>
      <c r="BC70" t="n">
        <v>4.898725</v>
      </c>
      <c r="BD70" t="n">
        <v>52.366887</v>
      </c>
      <c r="BE70" t="s">
        <v>257</v>
      </c>
      <c r="BF70" t="s">
        <v>83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127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362</v>
      </c>
      <c r="F71" t="n">
        <v>365511</v>
      </c>
      <c r="G71" t="s">
        <v>74</v>
      </c>
      <c r="H71" t="s">
        <v>75</v>
      </c>
      <c r="I71" t="s"/>
      <c r="J71" t="s">
        <v>76</v>
      </c>
      <c r="K71" t="n">
        <v>99.5</v>
      </c>
      <c r="L71" t="s">
        <v>77</v>
      </c>
      <c r="M71" t="s"/>
      <c r="N71" t="s">
        <v>369</v>
      </c>
      <c r="O71" t="s">
        <v>79</v>
      </c>
      <c r="P71" t="s">
        <v>362</v>
      </c>
      <c r="Q71" t="s"/>
      <c r="R71" t="s">
        <v>120</v>
      </c>
      <c r="S71" t="s">
        <v>370</v>
      </c>
      <c r="T71" t="s">
        <v>83</v>
      </c>
      <c r="U71" t="s">
        <v>84</v>
      </c>
      <c r="V71" t="s">
        <v>85</v>
      </c>
      <c r="W71" t="s">
        <v>108</v>
      </c>
      <c r="X71" t="s"/>
      <c r="Y71" t="s">
        <v>87</v>
      </c>
      <c r="Z71">
        <f>HYPERLINK("https://hotelmonitor-cachepage.eclerx.com/savepage/tk_15441703649226406_sr_8422.html","info")</f>
        <v/>
      </c>
      <c r="AA71" t="n">
        <v>18195</v>
      </c>
      <c r="AB71" t="s">
        <v>371</v>
      </c>
      <c r="AC71" t="s"/>
      <c r="AD71" t="s">
        <v>89</v>
      </c>
      <c r="AE71" t="s"/>
      <c r="AF71" t="s"/>
      <c r="AG71" t="s"/>
      <c r="AH71" t="s"/>
      <c r="AI71" t="s"/>
      <c r="AJ71" t="s"/>
      <c r="AK71" t="s">
        <v>90</v>
      </c>
      <c r="AL71" t="s"/>
      <c r="AM71" t="s"/>
      <c r="AN71" t="s">
        <v>93</v>
      </c>
      <c r="AO71" t="s">
        <v>211</v>
      </c>
      <c r="AP71" t="n">
        <v>86</v>
      </c>
      <c r="AQ71" t="s">
        <v>91</v>
      </c>
      <c r="AR71" t="s"/>
      <c r="AS71" t="s"/>
      <c r="AT71" t="s">
        <v>92</v>
      </c>
      <c r="AU71" t="s">
        <v>90</v>
      </c>
      <c r="AV71" t="s"/>
      <c r="AW71" t="s"/>
      <c r="AX71" t="s">
        <v>90</v>
      </c>
      <c r="AY71" t="n">
        <v>6197365</v>
      </c>
      <c r="AZ71" t="s">
        <v>365</v>
      </c>
      <c r="BA71" t="s">
        <v>366</v>
      </c>
      <c r="BB71" t="s">
        <v>367</v>
      </c>
      <c r="BC71" t="n">
        <v>4.898725</v>
      </c>
      <c r="BD71" t="n">
        <v>52.366887</v>
      </c>
      <c r="BE71" t="s">
        <v>372</v>
      </c>
      <c r="BF71" t="s">
        <v>83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127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373</v>
      </c>
      <c r="F72" t="n">
        <v>278787</v>
      </c>
      <c r="G72" t="s">
        <v>74</v>
      </c>
      <c r="H72" t="s">
        <v>75</v>
      </c>
      <c r="I72" t="s"/>
      <c r="J72" t="s">
        <v>76</v>
      </c>
      <c r="K72" t="n">
        <v>110</v>
      </c>
      <c r="L72" t="s">
        <v>77</v>
      </c>
      <c r="M72" t="s"/>
      <c r="N72" t="s">
        <v>374</v>
      </c>
      <c r="O72" t="s">
        <v>79</v>
      </c>
      <c r="P72" t="s">
        <v>373</v>
      </c>
      <c r="Q72" t="s"/>
      <c r="R72" t="s">
        <v>81</v>
      </c>
      <c r="S72" t="s">
        <v>375</v>
      </c>
      <c r="T72" t="s">
        <v>83</v>
      </c>
      <c r="U72" t="s">
        <v>84</v>
      </c>
      <c r="V72" t="s">
        <v>85</v>
      </c>
      <c r="W72" t="s">
        <v>86</v>
      </c>
      <c r="X72" t="s"/>
      <c r="Y72" t="s">
        <v>87</v>
      </c>
      <c r="Z72">
        <f>HYPERLINK("https://hotelmonitor-cachepage.eclerx.com/savepage/tk_1544170362578758_sr_8422.html","info")</f>
        <v/>
      </c>
      <c r="AA72" t="n">
        <v>44272</v>
      </c>
      <c r="AB72" t="s">
        <v>376</v>
      </c>
      <c r="AC72" t="s"/>
      <c r="AD72" t="s">
        <v>89</v>
      </c>
      <c r="AE72" t="s"/>
      <c r="AF72" t="s"/>
      <c r="AG72" t="s"/>
      <c r="AH72" t="s"/>
      <c r="AI72" t="s"/>
      <c r="AJ72" t="s"/>
      <c r="AK72" t="s">
        <v>90</v>
      </c>
      <c r="AL72" t="s"/>
      <c r="AM72" t="s"/>
      <c r="AN72" t="s">
        <v>90</v>
      </c>
      <c r="AO72" t="s"/>
      <c r="AP72" t="n">
        <v>81</v>
      </c>
      <c r="AQ72" t="s">
        <v>91</v>
      </c>
      <c r="AR72" t="s"/>
      <c r="AS72" t="s"/>
      <c r="AT72" t="s">
        <v>92</v>
      </c>
      <c r="AU72" t="s">
        <v>90</v>
      </c>
      <c r="AV72" t="s"/>
      <c r="AW72" t="s"/>
      <c r="AX72" t="s">
        <v>93</v>
      </c>
      <c r="AY72" t="n">
        <v>3933869</v>
      </c>
      <c r="AZ72" t="s">
        <v>377</v>
      </c>
      <c r="BA72" t="s">
        <v>378</v>
      </c>
      <c r="BB72" t="s">
        <v>379</v>
      </c>
      <c r="BC72" t="n">
        <v>4.887939</v>
      </c>
      <c r="BD72" t="n">
        <v>52.33464</v>
      </c>
      <c r="BE72" t="s">
        <v>100</v>
      </c>
      <c r="BF72" t="s">
        <v>83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127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373</v>
      </c>
      <c r="F73" t="n">
        <v>278787</v>
      </c>
      <c r="G73" t="s">
        <v>74</v>
      </c>
      <c r="H73" t="s">
        <v>75</v>
      </c>
      <c r="I73" t="s"/>
      <c r="J73" t="s">
        <v>76</v>
      </c>
      <c r="K73" t="n">
        <v>110</v>
      </c>
      <c r="L73" t="s">
        <v>77</v>
      </c>
      <c r="M73" t="s"/>
      <c r="N73" t="s">
        <v>380</v>
      </c>
      <c r="O73" t="s">
        <v>79</v>
      </c>
      <c r="P73" t="s">
        <v>373</v>
      </c>
      <c r="Q73" t="s"/>
      <c r="R73" t="s">
        <v>81</v>
      </c>
      <c r="S73" t="s">
        <v>375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HYPERLINK("https://hotelmonitor-cachepage.eclerx.com/savepage/tk_1544170362578758_sr_8422.html","info")</f>
        <v/>
      </c>
      <c r="AA73" t="n">
        <v>44272</v>
      </c>
      <c r="AB73" t="s">
        <v>381</v>
      </c>
      <c r="AC73" t="s"/>
      <c r="AD73" t="s">
        <v>89</v>
      </c>
      <c r="AE73" t="s"/>
      <c r="AF73" t="s"/>
      <c r="AG73" t="s"/>
      <c r="AH73" t="s"/>
      <c r="AI73" t="s"/>
      <c r="AJ73" t="s"/>
      <c r="AK73" t="s">
        <v>90</v>
      </c>
      <c r="AL73" t="s"/>
      <c r="AM73" t="s"/>
      <c r="AN73" t="s">
        <v>90</v>
      </c>
      <c r="AO73" t="s"/>
      <c r="AP73" t="n">
        <v>81</v>
      </c>
      <c r="AQ73" t="s">
        <v>91</v>
      </c>
      <c r="AR73" t="s"/>
      <c r="AS73" t="s"/>
      <c r="AT73" t="s">
        <v>92</v>
      </c>
      <c r="AU73" t="s">
        <v>90</v>
      </c>
      <c r="AV73" t="s"/>
      <c r="AW73" t="s"/>
      <c r="AX73" t="s">
        <v>93</v>
      </c>
      <c r="AY73" t="n">
        <v>3933869</v>
      </c>
      <c r="AZ73" t="s">
        <v>377</v>
      </c>
      <c r="BA73" t="s">
        <v>378</v>
      </c>
      <c r="BB73" t="s">
        <v>379</v>
      </c>
      <c r="BC73" t="n">
        <v>4.887939</v>
      </c>
      <c r="BD73" t="n">
        <v>52.33464</v>
      </c>
      <c r="BE73" t="s">
        <v>100</v>
      </c>
      <c r="BF73" t="s">
        <v>83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127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373</v>
      </c>
      <c r="F74" t="n">
        <v>278787</v>
      </c>
      <c r="G74" t="s">
        <v>74</v>
      </c>
      <c r="H74" t="s">
        <v>75</v>
      </c>
      <c r="I74" t="s"/>
      <c r="J74" t="s">
        <v>76</v>
      </c>
      <c r="K74" t="n">
        <v>111.75</v>
      </c>
      <c r="L74" t="s">
        <v>77</v>
      </c>
      <c r="M74" t="s"/>
      <c r="N74" t="s">
        <v>382</v>
      </c>
      <c r="O74" t="s">
        <v>79</v>
      </c>
      <c r="P74" t="s">
        <v>373</v>
      </c>
      <c r="Q74" t="s"/>
      <c r="R74" t="s">
        <v>81</v>
      </c>
      <c r="S74" t="s">
        <v>383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HYPERLINK("https://hotelmonitor-cachepage.eclerx.com/savepage/tk_1544170362578758_sr_8422.html","info")</f>
        <v/>
      </c>
      <c r="AA74" t="n">
        <v>44272</v>
      </c>
      <c r="AB74" t="s">
        <v>384</v>
      </c>
      <c r="AC74" t="s"/>
      <c r="AD74" t="s">
        <v>89</v>
      </c>
      <c r="AE74" t="s"/>
      <c r="AF74" t="s"/>
      <c r="AG74" t="s"/>
      <c r="AH74" t="s"/>
      <c r="AI74" t="s"/>
      <c r="AJ74" t="s"/>
      <c r="AK74" t="s">
        <v>90</v>
      </c>
      <c r="AL74" t="s"/>
      <c r="AM74" t="s"/>
      <c r="AN74" t="s">
        <v>90</v>
      </c>
      <c r="AO74" t="s"/>
      <c r="AP74" t="n">
        <v>81</v>
      </c>
      <c r="AQ74" t="s">
        <v>91</v>
      </c>
      <c r="AR74" t="s"/>
      <c r="AS74" t="s"/>
      <c r="AT74" t="s">
        <v>92</v>
      </c>
      <c r="AU74" t="s">
        <v>90</v>
      </c>
      <c r="AV74" t="s"/>
      <c r="AW74" t="s"/>
      <c r="AX74" t="s">
        <v>93</v>
      </c>
      <c r="AY74" t="n">
        <v>3933869</v>
      </c>
      <c r="AZ74" t="s">
        <v>377</v>
      </c>
      <c r="BA74" t="s">
        <v>378</v>
      </c>
      <c r="BB74" t="s">
        <v>379</v>
      </c>
      <c r="BC74" t="n">
        <v>4.887939</v>
      </c>
      <c r="BD74" t="n">
        <v>52.33464</v>
      </c>
      <c r="BE74" t="s">
        <v>217</v>
      </c>
      <c r="BF74" t="s">
        <v>83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127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373</v>
      </c>
      <c r="F75" t="n">
        <v>278787</v>
      </c>
      <c r="G75" t="s">
        <v>74</v>
      </c>
      <c r="H75" t="s">
        <v>75</v>
      </c>
      <c r="I75" t="s"/>
      <c r="J75" t="s">
        <v>76</v>
      </c>
      <c r="K75" t="n">
        <v>111.75</v>
      </c>
      <c r="L75" t="s">
        <v>77</v>
      </c>
      <c r="M75" t="s"/>
      <c r="N75" t="s">
        <v>385</v>
      </c>
      <c r="O75" t="s">
        <v>79</v>
      </c>
      <c r="P75" t="s">
        <v>373</v>
      </c>
      <c r="Q75" t="s"/>
      <c r="R75" t="s">
        <v>81</v>
      </c>
      <c r="S75" t="s">
        <v>383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HYPERLINK("https://hotelmonitor-cachepage.eclerx.com/savepage/tk_1544170362578758_sr_8422.html","info")</f>
        <v/>
      </c>
      <c r="AA75" t="n">
        <v>44272</v>
      </c>
      <c r="AB75" t="s">
        <v>386</v>
      </c>
      <c r="AC75" t="s"/>
      <c r="AD75" t="s">
        <v>89</v>
      </c>
      <c r="AE75" t="s"/>
      <c r="AF75" t="s"/>
      <c r="AG75" t="s"/>
      <c r="AH75" t="s"/>
      <c r="AI75" t="s"/>
      <c r="AJ75" t="s"/>
      <c r="AK75" t="s">
        <v>90</v>
      </c>
      <c r="AL75" t="s"/>
      <c r="AM75" t="s"/>
      <c r="AN75" t="s">
        <v>90</v>
      </c>
      <c r="AO75" t="s"/>
      <c r="AP75" t="n">
        <v>81</v>
      </c>
      <c r="AQ75" t="s">
        <v>91</v>
      </c>
      <c r="AR75" t="s"/>
      <c r="AS75" t="s"/>
      <c r="AT75" t="s">
        <v>92</v>
      </c>
      <c r="AU75" t="s">
        <v>90</v>
      </c>
      <c r="AV75" t="s"/>
      <c r="AW75" t="s"/>
      <c r="AX75" t="s">
        <v>93</v>
      </c>
      <c r="AY75" t="n">
        <v>3933869</v>
      </c>
      <c r="AZ75" t="s">
        <v>377</v>
      </c>
      <c r="BA75" t="s">
        <v>378</v>
      </c>
      <c r="BB75" t="s">
        <v>379</v>
      </c>
      <c r="BC75" t="n">
        <v>4.887939</v>
      </c>
      <c r="BD75" t="n">
        <v>52.33464</v>
      </c>
      <c r="BE75" t="s">
        <v>217</v>
      </c>
      <c r="BF75" t="s">
        <v>83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127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373</v>
      </c>
      <c r="F76" t="n">
        <v>278787</v>
      </c>
      <c r="G76" t="s">
        <v>74</v>
      </c>
      <c r="H76" t="s">
        <v>75</v>
      </c>
      <c r="I76" t="s"/>
      <c r="J76" t="s">
        <v>76</v>
      </c>
      <c r="K76" t="n">
        <v>113</v>
      </c>
      <c r="L76" t="s">
        <v>77</v>
      </c>
      <c r="M76" t="s"/>
      <c r="N76" t="s">
        <v>382</v>
      </c>
      <c r="O76" t="s">
        <v>79</v>
      </c>
      <c r="P76" t="s">
        <v>373</v>
      </c>
      <c r="Q76" t="s"/>
      <c r="R76" t="s">
        <v>81</v>
      </c>
      <c r="S76" t="s">
        <v>180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HYPERLINK("https://hotelmonitor-cachepage.eclerx.com/savepage/tk_1544170362578758_sr_8422.html","info")</f>
        <v/>
      </c>
      <c r="AA76" t="n">
        <v>44272</v>
      </c>
      <c r="AB76" t="s">
        <v>387</v>
      </c>
      <c r="AC76" t="s"/>
      <c r="AD76" t="s">
        <v>89</v>
      </c>
      <c r="AE76" t="s"/>
      <c r="AF76" t="s"/>
      <c r="AG76" t="s"/>
      <c r="AH76" t="s"/>
      <c r="AI76" t="s"/>
      <c r="AJ76" t="s"/>
      <c r="AK76" t="s">
        <v>90</v>
      </c>
      <c r="AL76" t="s"/>
      <c r="AM76" t="s"/>
      <c r="AN76" t="s">
        <v>90</v>
      </c>
      <c r="AO76" t="s"/>
      <c r="AP76" t="n">
        <v>81</v>
      </c>
      <c r="AQ76" t="s">
        <v>91</v>
      </c>
      <c r="AR76" t="s"/>
      <c r="AS76" t="s"/>
      <c r="AT76" t="s">
        <v>92</v>
      </c>
      <c r="AU76" t="s">
        <v>90</v>
      </c>
      <c r="AV76" t="s"/>
      <c r="AW76" t="s"/>
      <c r="AX76" t="s">
        <v>93</v>
      </c>
      <c r="AY76" t="n">
        <v>3933869</v>
      </c>
      <c r="AZ76" t="s">
        <v>377</v>
      </c>
      <c r="BA76" t="s">
        <v>378</v>
      </c>
      <c r="BB76" t="s">
        <v>379</v>
      </c>
      <c r="BC76" t="n">
        <v>4.887939</v>
      </c>
      <c r="BD76" t="n">
        <v>52.33464</v>
      </c>
      <c r="BE76" t="s">
        <v>272</v>
      </c>
      <c r="BF76" t="s">
        <v>83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127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373</v>
      </c>
      <c r="F77" t="n">
        <v>278787</v>
      </c>
      <c r="G77" t="s">
        <v>74</v>
      </c>
      <c r="H77" t="s">
        <v>75</v>
      </c>
      <c r="I77" t="s"/>
      <c r="J77" t="s">
        <v>76</v>
      </c>
      <c r="K77" t="n">
        <v>113</v>
      </c>
      <c r="L77" t="s">
        <v>77</v>
      </c>
      <c r="M77" t="s"/>
      <c r="N77" t="s">
        <v>385</v>
      </c>
      <c r="O77" t="s">
        <v>79</v>
      </c>
      <c r="P77" t="s">
        <v>373</v>
      </c>
      <c r="Q77" t="s"/>
      <c r="R77" t="s">
        <v>81</v>
      </c>
      <c r="S77" t="s">
        <v>180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HYPERLINK("https://hotelmonitor-cachepage.eclerx.com/savepage/tk_1544170362578758_sr_8422.html","info")</f>
        <v/>
      </c>
      <c r="AA77" t="n">
        <v>44272</v>
      </c>
      <c r="AB77" t="s">
        <v>388</v>
      </c>
      <c r="AC77" t="s"/>
      <c r="AD77" t="s">
        <v>89</v>
      </c>
      <c r="AE77" t="s"/>
      <c r="AF77" t="s"/>
      <c r="AG77" t="s"/>
      <c r="AH77" t="s"/>
      <c r="AI77" t="s"/>
      <c r="AJ77" t="s"/>
      <c r="AK77" t="s">
        <v>90</v>
      </c>
      <c r="AL77" t="s"/>
      <c r="AM77" t="s"/>
      <c r="AN77" t="s">
        <v>90</v>
      </c>
      <c r="AO77" t="s"/>
      <c r="AP77" t="n">
        <v>81</v>
      </c>
      <c r="AQ77" t="s">
        <v>91</v>
      </c>
      <c r="AR77" t="s"/>
      <c r="AS77" t="s"/>
      <c r="AT77" t="s">
        <v>92</v>
      </c>
      <c r="AU77" t="s">
        <v>90</v>
      </c>
      <c r="AV77" t="s"/>
      <c r="AW77" t="s"/>
      <c r="AX77" t="s">
        <v>93</v>
      </c>
      <c r="AY77" t="n">
        <v>3933869</v>
      </c>
      <c r="AZ77" t="s">
        <v>377</v>
      </c>
      <c r="BA77" t="s">
        <v>378</v>
      </c>
      <c r="BB77" t="s">
        <v>379</v>
      </c>
      <c r="BC77" t="n">
        <v>4.887939</v>
      </c>
      <c r="BD77" t="n">
        <v>52.33464</v>
      </c>
      <c r="BE77" t="s">
        <v>272</v>
      </c>
      <c r="BF77" t="s">
        <v>83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127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373</v>
      </c>
      <c r="F78" t="n">
        <v>278787</v>
      </c>
      <c r="G78" t="s">
        <v>74</v>
      </c>
      <c r="H78" t="s">
        <v>75</v>
      </c>
      <c r="I78" t="s"/>
      <c r="J78" t="s">
        <v>76</v>
      </c>
      <c r="K78" t="n">
        <v>118</v>
      </c>
      <c r="L78" t="s">
        <v>77</v>
      </c>
      <c r="M78" t="s"/>
      <c r="N78" t="s">
        <v>389</v>
      </c>
      <c r="O78" t="s">
        <v>79</v>
      </c>
      <c r="P78" t="s">
        <v>373</v>
      </c>
      <c r="Q78" t="s"/>
      <c r="R78" t="s">
        <v>81</v>
      </c>
      <c r="S78" t="s">
        <v>104</v>
      </c>
      <c r="T78" t="s">
        <v>83</v>
      </c>
      <c r="U78" t="s">
        <v>84</v>
      </c>
      <c r="V78" t="s">
        <v>85</v>
      </c>
      <c r="W78" t="s">
        <v>86</v>
      </c>
      <c r="X78" t="s"/>
      <c r="Y78" t="s">
        <v>87</v>
      </c>
      <c r="Z78">
        <f>HYPERLINK("https://hotelmonitor-cachepage.eclerx.com/savepage/tk_1544170362578758_sr_8422.html","info")</f>
        <v/>
      </c>
      <c r="AA78" t="n">
        <v>44272</v>
      </c>
      <c r="AB78" t="s">
        <v>390</v>
      </c>
      <c r="AC78" t="s"/>
      <c r="AD78" t="s">
        <v>89</v>
      </c>
      <c r="AE78" t="s"/>
      <c r="AF78" t="s"/>
      <c r="AG78" t="s"/>
      <c r="AH78" t="s"/>
      <c r="AI78" t="s"/>
      <c r="AJ78" t="s"/>
      <c r="AK78" t="s">
        <v>90</v>
      </c>
      <c r="AL78" t="s"/>
      <c r="AM78" t="s"/>
      <c r="AN78" t="s">
        <v>90</v>
      </c>
      <c r="AO78" t="s"/>
      <c r="AP78" t="n">
        <v>81</v>
      </c>
      <c r="AQ78" t="s">
        <v>91</v>
      </c>
      <c r="AR78" t="s"/>
      <c r="AS78" t="s"/>
      <c r="AT78" t="s">
        <v>92</v>
      </c>
      <c r="AU78" t="s">
        <v>90</v>
      </c>
      <c r="AV78" t="s"/>
      <c r="AW78" t="s"/>
      <c r="AX78" t="s">
        <v>93</v>
      </c>
      <c r="AY78" t="n">
        <v>3933869</v>
      </c>
      <c r="AZ78" t="s">
        <v>377</v>
      </c>
      <c r="BA78" t="s">
        <v>378</v>
      </c>
      <c r="BB78" t="s">
        <v>379</v>
      </c>
      <c r="BC78" t="n">
        <v>4.887939</v>
      </c>
      <c r="BD78" t="n">
        <v>52.33464</v>
      </c>
      <c r="BE78" t="s">
        <v>391</v>
      </c>
      <c r="BF78" t="s">
        <v>83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127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373</v>
      </c>
      <c r="F79" t="n">
        <v>278787</v>
      </c>
      <c r="G79" t="s">
        <v>74</v>
      </c>
      <c r="H79" t="s">
        <v>75</v>
      </c>
      <c r="I79" t="s"/>
      <c r="J79" t="s">
        <v>76</v>
      </c>
      <c r="K79" t="n">
        <v>120</v>
      </c>
      <c r="L79" t="s">
        <v>77</v>
      </c>
      <c r="M79" t="s"/>
      <c r="N79" t="s">
        <v>382</v>
      </c>
      <c r="O79" t="s">
        <v>79</v>
      </c>
      <c r="P79" t="s">
        <v>373</v>
      </c>
      <c r="Q79" t="s"/>
      <c r="R79" t="s">
        <v>81</v>
      </c>
      <c r="S79" t="s">
        <v>392</v>
      </c>
      <c r="T79" t="s">
        <v>83</v>
      </c>
      <c r="U79" t="s">
        <v>84</v>
      </c>
      <c r="V79" t="s">
        <v>85</v>
      </c>
      <c r="W79" t="s">
        <v>108</v>
      </c>
      <c r="X79" t="s"/>
      <c r="Y79" t="s">
        <v>87</v>
      </c>
      <c r="Z79">
        <f>HYPERLINK("https://hotelmonitor-cachepage.eclerx.com/savepage/tk_1544170362578758_sr_8422.html","info")</f>
        <v/>
      </c>
      <c r="AA79" t="n">
        <v>44272</v>
      </c>
      <c r="AB79" t="s">
        <v>393</v>
      </c>
      <c r="AC79" t="s"/>
      <c r="AD79" t="s">
        <v>89</v>
      </c>
      <c r="AE79" t="s"/>
      <c r="AF79" t="s"/>
      <c r="AG79" t="s"/>
      <c r="AH79" t="s"/>
      <c r="AI79" t="s"/>
      <c r="AJ79" t="s"/>
      <c r="AK79" t="s">
        <v>90</v>
      </c>
      <c r="AL79" t="s"/>
      <c r="AM79" t="s"/>
      <c r="AN79" t="s">
        <v>90</v>
      </c>
      <c r="AO79" t="s"/>
      <c r="AP79" t="n">
        <v>81</v>
      </c>
      <c r="AQ79" t="s">
        <v>91</v>
      </c>
      <c r="AR79" t="s"/>
      <c r="AS79" t="s"/>
      <c r="AT79" t="s">
        <v>92</v>
      </c>
      <c r="AU79" t="s">
        <v>90</v>
      </c>
      <c r="AV79" t="s"/>
      <c r="AW79" t="s"/>
      <c r="AX79" t="s">
        <v>93</v>
      </c>
      <c r="AY79" t="n">
        <v>3933869</v>
      </c>
      <c r="AZ79" t="s">
        <v>377</v>
      </c>
      <c r="BA79" t="s">
        <v>378</v>
      </c>
      <c r="BB79" t="s">
        <v>379</v>
      </c>
      <c r="BC79" t="n">
        <v>4.887939</v>
      </c>
      <c r="BD79" t="n">
        <v>52.33464</v>
      </c>
      <c r="BE79" t="s">
        <v>394</v>
      </c>
      <c r="BF79" t="s">
        <v>83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127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373</v>
      </c>
      <c r="F80" t="n">
        <v>278787</v>
      </c>
      <c r="G80" t="s">
        <v>74</v>
      </c>
      <c r="H80" t="s">
        <v>75</v>
      </c>
      <c r="I80" t="s"/>
      <c r="J80" t="s">
        <v>76</v>
      </c>
      <c r="K80" t="n">
        <v>120</v>
      </c>
      <c r="L80" t="s">
        <v>77</v>
      </c>
      <c r="M80" t="s"/>
      <c r="N80" t="s">
        <v>385</v>
      </c>
      <c r="O80" t="s">
        <v>79</v>
      </c>
      <c r="P80" t="s">
        <v>373</v>
      </c>
      <c r="Q80" t="s"/>
      <c r="R80" t="s">
        <v>81</v>
      </c>
      <c r="S80" t="s">
        <v>392</v>
      </c>
      <c r="T80" t="s">
        <v>83</v>
      </c>
      <c r="U80" t="s">
        <v>84</v>
      </c>
      <c r="V80" t="s">
        <v>85</v>
      </c>
      <c r="W80" t="s">
        <v>108</v>
      </c>
      <c r="X80" t="s"/>
      <c r="Y80" t="s">
        <v>87</v>
      </c>
      <c r="Z80">
        <f>HYPERLINK("https://hotelmonitor-cachepage.eclerx.com/savepage/tk_1544170362578758_sr_8422.html","info")</f>
        <v/>
      </c>
      <c r="AA80" t="n">
        <v>44272</v>
      </c>
      <c r="AB80" t="s">
        <v>395</v>
      </c>
      <c r="AC80" t="s"/>
      <c r="AD80" t="s">
        <v>89</v>
      </c>
      <c r="AE80" t="s"/>
      <c r="AF80" t="s"/>
      <c r="AG80" t="s"/>
      <c r="AH80" t="s"/>
      <c r="AI80" t="s"/>
      <c r="AJ80" t="s"/>
      <c r="AK80" t="s">
        <v>90</v>
      </c>
      <c r="AL80" t="s"/>
      <c r="AM80" t="s"/>
      <c r="AN80" t="s">
        <v>90</v>
      </c>
      <c r="AO80" t="s"/>
      <c r="AP80" t="n">
        <v>81</v>
      </c>
      <c r="AQ80" t="s">
        <v>91</v>
      </c>
      <c r="AR80" t="s"/>
      <c r="AS80" t="s"/>
      <c r="AT80" t="s">
        <v>92</v>
      </c>
      <c r="AU80" t="s">
        <v>90</v>
      </c>
      <c r="AV80" t="s"/>
      <c r="AW80" t="s"/>
      <c r="AX80" t="s">
        <v>93</v>
      </c>
      <c r="AY80" t="n">
        <v>3933869</v>
      </c>
      <c r="AZ80" t="s">
        <v>377</v>
      </c>
      <c r="BA80" t="s">
        <v>378</v>
      </c>
      <c r="BB80" t="s">
        <v>379</v>
      </c>
      <c r="BC80" t="n">
        <v>4.887939</v>
      </c>
      <c r="BD80" t="n">
        <v>52.33464</v>
      </c>
      <c r="BE80" t="s">
        <v>394</v>
      </c>
      <c r="BF80" t="s">
        <v>83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127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373</v>
      </c>
      <c r="F81" t="n">
        <v>278787</v>
      </c>
      <c r="G81" t="s">
        <v>74</v>
      </c>
      <c r="H81" t="s">
        <v>75</v>
      </c>
      <c r="I81" t="s"/>
      <c r="J81" t="s">
        <v>76</v>
      </c>
      <c r="K81" t="n">
        <v>121.5</v>
      </c>
      <c r="L81" t="s">
        <v>77</v>
      </c>
      <c r="M81" t="s"/>
      <c r="N81" t="s">
        <v>374</v>
      </c>
      <c r="O81" t="s">
        <v>79</v>
      </c>
      <c r="P81" t="s">
        <v>373</v>
      </c>
      <c r="Q81" t="s"/>
      <c r="R81" t="s">
        <v>81</v>
      </c>
      <c r="S81" t="s">
        <v>183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HYPERLINK("https://hotelmonitor-cachepage.eclerx.com/savepage/tk_1544170362578758_sr_8422.html","info")</f>
        <v/>
      </c>
      <c r="AA81" t="n">
        <v>44272</v>
      </c>
      <c r="AB81" t="s">
        <v>396</v>
      </c>
      <c r="AC81" t="s"/>
      <c r="AD81" t="s">
        <v>89</v>
      </c>
      <c r="AE81" t="s"/>
      <c r="AF81" t="s"/>
      <c r="AG81" t="s"/>
      <c r="AH81" t="s"/>
      <c r="AI81" t="s"/>
      <c r="AJ81" t="s"/>
      <c r="AK81" t="s">
        <v>90</v>
      </c>
      <c r="AL81" t="s"/>
      <c r="AM81" t="s"/>
      <c r="AN81" t="s">
        <v>90</v>
      </c>
      <c r="AO81" t="s"/>
      <c r="AP81" t="n">
        <v>81</v>
      </c>
      <c r="AQ81" t="s">
        <v>91</v>
      </c>
      <c r="AR81" t="s"/>
      <c r="AS81" t="s"/>
      <c r="AT81" t="s">
        <v>92</v>
      </c>
      <c r="AU81" t="s">
        <v>90</v>
      </c>
      <c r="AV81" t="s"/>
      <c r="AW81" t="s"/>
      <c r="AX81" t="s">
        <v>93</v>
      </c>
      <c r="AY81" t="n">
        <v>3933869</v>
      </c>
      <c r="AZ81" t="s">
        <v>377</v>
      </c>
      <c r="BA81" t="s">
        <v>378</v>
      </c>
      <c r="BB81" t="s">
        <v>379</v>
      </c>
      <c r="BC81" t="n">
        <v>4.887939</v>
      </c>
      <c r="BD81" t="n">
        <v>52.33464</v>
      </c>
      <c r="BE81" t="s">
        <v>185</v>
      </c>
      <c r="BF81" t="s">
        <v>83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127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373</v>
      </c>
      <c r="F82" t="n">
        <v>278787</v>
      </c>
      <c r="G82" t="s">
        <v>74</v>
      </c>
      <c r="H82" t="s">
        <v>75</v>
      </c>
      <c r="I82" t="s"/>
      <c r="J82" t="s">
        <v>76</v>
      </c>
      <c r="K82" t="n">
        <v>121.5</v>
      </c>
      <c r="L82" t="s">
        <v>77</v>
      </c>
      <c r="M82" t="s"/>
      <c r="N82" t="s">
        <v>380</v>
      </c>
      <c r="O82" t="s">
        <v>79</v>
      </c>
      <c r="P82" t="s">
        <v>373</v>
      </c>
      <c r="Q82" t="s"/>
      <c r="R82" t="s">
        <v>81</v>
      </c>
      <c r="S82" t="s">
        <v>183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HYPERLINK("https://hotelmonitor-cachepage.eclerx.com/savepage/tk_1544170362578758_sr_8422.html","info")</f>
        <v/>
      </c>
      <c r="AA82" t="n">
        <v>44272</v>
      </c>
      <c r="AB82" t="s">
        <v>397</v>
      </c>
      <c r="AC82" t="s"/>
      <c r="AD82" t="s">
        <v>89</v>
      </c>
      <c r="AE82" t="s"/>
      <c r="AF82" t="s"/>
      <c r="AG82" t="s"/>
      <c r="AH82" t="s"/>
      <c r="AI82" t="s"/>
      <c r="AJ82" t="s"/>
      <c r="AK82" t="s">
        <v>90</v>
      </c>
      <c r="AL82" t="s"/>
      <c r="AM82" t="s"/>
      <c r="AN82" t="s">
        <v>90</v>
      </c>
      <c r="AO82" t="s"/>
      <c r="AP82" t="n">
        <v>81</v>
      </c>
      <c r="AQ82" t="s">
        <v>91</v>
      </c>
      <c r="AR82" t="s"/>
      <c r="AS82" t="s"/>
      <c r="AT82" t="s">
        <v>92</v>
      </c>
      <c r="AU82" t="s">
        <v>90</v>
      </c>
      <c r="AV82" t="s"/>
      <c r="AW82" t="s"/>
      <c r="AX82" t="s">
        <v>93</v>
      </c>
      <c r="AY82" t="n">
        <v>3933869</v>
      </c>
      <c r="AZ82" t="s">
        <v>377</v>
      </c>
      <c r="BA82" t="s">
        <v>378</v>
      </c>
      <c r="BB82" t="s">
        <v>379</v>
      </c>
      <c r="BC82" t="n">
        <v>4.887939</v>
      </c>
      <c r="BD82" t="n">
        <v>52.33464</v>
      </c>
      <c r="BE82" t="s">
        <v>185</v>
      </c>
      <c r="BF82" t="s">
        <v>83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127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373</v>
      </c>
      <c r="F83" t="n">
        <v>278787</v>
      </c>
      <c r="G83" t="s">
        <v>74</v>
      </c>
      <c r="H83" t="s">
        <v>75</v>
      </c>
      <c r="I83" t="s"/>
      <c r="J83" t="s">
        <v>76</v>
      </c>
      <c r="K83" t="n">
        <v>126</v>
      </c>
      <c r="L83" t="s">
        <v>77</v>
      </c>
      <c r="M83" t="s"/>
      <c r="N83" t="s">
        <v>398</v>
      </c>
      <c r="O83" t="s">
        <v>79</v>
      </c>
      <c r="P83" t="s">
        <v>373</v>
      </c>
      <c r="Q83" t="s"/>
      <c r="R83" t="s">
        <v>81</v>
      </c>
      <c r="S83" t="s">
        <v>399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HYPERLINK("https://hotelmonitor-cachepage.eclerx.com/savepage/tk_1544170362578758_sr_8422.html","info")</f>
        <v/>
      </c>
      <c r="AA83" t="n">
        <v>44272</v>
      </c>
      <c r="AB83" t="s">
        <v>400</v>
      </c>
      <c r="AC83" t="s"/>
      <c r="AD83" t="s">
        <v>89</v>
      </c>
      <c r="AE83" t="s"/>
      <c r="AF83" t="s"/>
      <c r="AG83" t="s"/>
      <c r="AH83" t="s"/>
      <c r="AI83" t="s"/>
      <c r="AJ83" t="s"/>
      <c r="AK83" t="s">
        <v>90</v>
      </c>
      <c r="AL83" t="s"/>
      <c r="AM83" t="s"/>
      <c r="AN83" t="s">
        <v>90</v>
      </c>
      <c r="AO83" t="s"/>
      <c r="AP83" t="n">
        <v>81</v>
      </c>
      <c r="AQ83" t="s">
        <v>91</v>
      </c>
      <c r="AR83" t="s"/>
      <c r="AS83" t="s"/>
      <c r="AT83" t="s">
        <v>92</v>
      </c>
      <c r="AU83" t="s">
        <v>90</v>
      </c>
      <c r="AV83" t="s"/>
      <c r="AW83" t="s"/>
      <c r="AX83" t="s">
        <v>93</v>
      </c>
      <c r="AY83" t="n">
        <v>3933869</v>
      </c>
      <c r="AZ83" t="s">
        <v>377</v>
      </c>
      <c r="BA83" t="s">
        <v>378</v>
      </c>
      <c r="BB83" t="s">
        <v>379</v>
      </c>
      <c r="BC83" t="n">
        <v>4.887939</v>
      </c>
      <c r="BD83" t="n">
        <v>52.33464</v>
      </c>
      <c r="BE83" t="s">
        <v>401</v>
      </c>
      <c r="BF83" t="s">
        <v>83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127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373</v>
      </c>
      <c r="F84" t="n">
        <v>278787</v>
      </c>
      <c r="G84" t="s">
        <v>74</v>
      </c>
      <c r="H84" t="s">
        <v>75</v>
      </c>
      <c r="I84" t="s"/>
      <c r="J84" t="s">
        <v>76</v>
      </c>
      <c r="K84" t="n">
        <v>127.5</v>
      </c>
      <c r="L84" t="s">
        <v>77</v>
      </c>
      <c r="M84" t="s"/>
      <c r="N84" t="s">
        <v>374</v>
      </c>
      <c r="O84" t="s">
        <v>79</v>
      </c>
      <c r="P84" t="s">
        <v>373</v>
      </c>
      <c r="Q84" t="s"/>
      <c r="R84" t="s">
        <v>81</v>
      </c>
      <c r="S84" t="s">
        <v>402</v>
      </c>
      <c r="T84" t="s">
        <v>83</v>
      </c>
      <c r="U84" t="s">
        <v>84</v>
      </c>
      <c r="V84" t="s">
        <v>85</v>
      </c>
      <c r="W84" t="s">
        <v>108</v>
      </c>
      <c r="X84" t="s"/>
      <c r="Y84" t="s">
        <v>87</v>
      </c>
      <c r="Z84">
        <f>HYPERLINK("https://hotelmonitor-cachepage.eclerx.com/savepage/tk_1544170362578758_sr_8422.html","info")</f>
        <v/>
      </c>
      <c r="AA84" t="n">
        <v>44272</v>
      </c>
      <c r="AB84" t="s">
        <v>403</v>
      </c>
      <c r="AC84" t="s"/>
      <c r="AD84" t="s">
        <v>89</v>
      </c>
      <c r="AE84" t="s"/>
      <c r="AF84" t="s"/>
      <c r="AG84" t="s"/>
      <c r="AH84" t="s"/>
      <c r="AI84" t="s"/>
      <c r="AJ84" t="s"/>
      <c r="AK84" t="s">
        <v>90</v>
      </c>
      <c r="AL84" t="s"/>
      <c r="AM84" t="s"/>
      <c r="AN84" t="s">
        <v>90</v>
      </c>
      <c r="AO84" t="s"/>
      <c r="AP84" t="n">
        <v>81</v>
      </c>
      <c r="AQ84" t="s">
        <v>91</v>
      </c>
      <c r="AR84" t="s"/>
      <c r="AS84" t="s"/>
      <c r="AT84" t="s">
        <v>92</v>
      </c>
      <c r="AU84" t="s">
        <v>90</v>
      </c>
      <c r="AV84" t="s"/>
      <c r="AW84" t="s"/>
      <c r="AX84" t="s">
        <v>93</v>
      </c>
      <c r="AY84" t="n">
        <v>3933869</v>
      </c>
      <c r="AZ84" t="s">
        <v>377</v>
      </c>
      <c r="BA84" t="s">
        <v>378</v>
      </c>
      <c r="BB84" t="s">
        <v>379</v>
      </c>
      <c r="BC84" t="n">
        <v>4.887939</v>
      </c>
      <c r="BD84" t="n">
        <v>52.33464</v>
      </c>
      <c r="BE84" t="s">
        <v>308</v>
      </c>
      <c r="BF84" t="s">
        <v>83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127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373</v>
      </c>
      <c r="F85" t="n">
        <v>278787</v>
      </c>
      <c r="G85" t="s">
        <v>74</v>
      </c>
      <c r="H85" t="s">
        <v>75</v>
      </c>
      <c r="I85" t="s"/>
      <c r="J85" t="s">
        <v>76</v>
      </c>
      <c r="K85" t="n">
        <v>127.5</v>
      </c>
      <c r="L85" t="s">
        <v>77</v>
      </c>
      <c r="M85" t="s"/>
      <c r="N85" t="s">
        <v>380</v>
      </c>
      <c r="O85" t="s">
        <v>79</v>
      </c>
      <c r="P85" t="s">
        <v>373</v>
      </c>
      <c r="Q85" t="s"/>
      <c r="R85" t="s">
        <v>81</v>
      </c>
      <c r="S85" t="s">
        <v>402</v>
      </c>
      <c r="T85" t="s">
        <v>83</v>
      </c>
      <c r="U85" t="s">
        <v>84</v>
      </c>
      <c r="V85" t="s">
        <v>85</v>
      </c>
      <c r="W85" t="s">
        <v>108</v>
      </c>
      <c r="X85" t="s"/>
      <c r="Y85" t="s">
        <v>87</v>
      </c>
      <c r="Z85">
        <f>HYPERLINK("https://hotelmonitor-cachepage.eclerx.com/savepage/tk_1544170362578758_sr_8422.html","info")</f>
        <v/>
      </c>
      <c r="AA85" t="n">
        <v>44272</v>
      </c>
      <c r="AB85" t="s">
        <v>404</v>
      </c>
      <c r="AC85" t="s"/>
      <c r="AD85" t="s">
        <v>89</v>
      </c>
      <c r="AE85" t="s"/>
      <c r="AF85" t="s"/>
      <c r="AG85" t="s"/>
      <c r="AH85" t="s"/>
      <c r="AI85" t="s"/>
      <c r="AJ85" t="s"/>
      <c r="AK85" t="s">
        <v>90</v>
      </c>
      <c r="AL85" t="s"/>
      <c r="AM85" t="s"/>
      <c r="AN85" t="s">
        <v>90</v>
      </c>
      <c r="AO85" t="s"/>
      <c r="AP85" t="n">
        <v>81</v>
      </c>
      <c r="AQ85" t="s">
        <v>91</v>
      </c>
      <c r="AR85" t="s"/>
      <c r="AS85" t="s"/>
      <c r="AT85" t="s">
        <v>92</v>
      </c>
      <c r="AU85" t="s">
        <v>90</v>
      </c>
      <c r="AV85" t="s"/>
      <c r="AW85" t="s"/>
      <c r="AX85" t="s">
        <v>93</v>
      </c>
      <c r="AY85" t="n">
        <v>3933869</v>
      </c>
      <c r="AZ85" t="s">
        <v>377</v>
      </c>
      <c r="BA85" t="s">
        <v>378</v>
      </c>
      <c r="BB85" t="s">
        <v>379</v>
      </c>
      <c r="BC85" t="n">
        <v>4.887939</v>
      </c>
      <c r="BD85" t="n">
        <v>52.33464</v>
      </c>
      <c r="BE85" t="s">
        <v>308</v>
      </c>
      <c r="BF85" t="s">
        <v>83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127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373</v>
      </c>
      <c r="F86" t="n">
        <v>278787</v>
      </c>
      <c r="G86" t="s">
        <v>74</v>
      </c>
      <c r="H86" t="s">
        <v>75</v>
      </c>
      <c r="I86" t="s"/>
      <c r="J86" t="s">
        <v>76</v>
      </c>
      <c r="K86" t="n">
        <v>130.5</v>
      </c>
      <c r="L86" t="s">
        <v>77</v>
      </c>
      <c r="M86" t="s"/>
      <c r="N86" t="s">
        <v>382</v>
      </c>
      <c r="O86" t="s">
        <v>79</v>
      </c>
      <c r="P86" t="s">
        <v>373</v>
      </c>
      <c r="Q86" t="s"/>
      <c r="R86" t="s">
        <v>81</v>
      </c>
      <c r="S86" t="s">
        <v>405</v>
      </c>
      <c r="T86" t="s">
        <v>83</v>
      </c>
      <c r="U86" t="s">
        <v>84</v>
      </c>
      <c r="V86" t="s">
        <v>85</v>
      </c>
      <c r="W86" t="s">
        <v>108</v>
      </c>
      <c r="X86" t="s"/>
      <c r="Y86" t="s">
        <v>87</v>
      </c>
      <c r="Z86">
        <f>HYPERLINK("https://hotelmonitor-cachepage.eclerx.com/savepage/tk_1544170362578758_sr_8422.html","info")</f>
        <v/>
      </c>
      <c r="AA86" t="n">
        <v>44272</v>
      </c>
      <c r="AB86" t="s">
        <v>406</v>
      </c>
      <c r="AC86" t="s"/>
      <c r="AD86" t="s">
        <v>89</v>
      </c>
      <c r="AE86" t="s"/>
      <c r="AF86" t="s"/>
      <c r="AG86" t="s"/>
      <c r="AH86" t="s"/>
      <c r="AI86" t="s"/>
      <c r="AJ86" t="s"/>
      <c r="AK86" t="s">
        <v>90</v>
      </c>
      <c r="AL86" t="s"/>
      <c r="AM86" t="s"/>
      <c r="AN86" t="s">
        <v>90</v>
      </c>
      <c r="AO86" t="s"/>
      <c r="AP86" t="n">
        <v>81</v>
      </c>
      <c r="AQ86" t="s">
        <v>91</v>
      </c>
      <c r="AR86" t="s"/>
      <c r="AS86" t="s"/>
      <c r="AT86" t="s">
        <v>92</v>
      </c>
      <c r="AU86" t="s">
        <v>90</v>
      </c>
      <c r="AV86" t="s"/>
      <c r="AW86" t="s"/>
      <c r="AX86" t="s">
        <v>93</v>
      </c>
      <c r="AY86" t="n">
        <v>3933869</v>
      </c>
      <c r="AZ86" t="s">
        <v>377</v>
      </c>
      <c r="BA86" t="s">
        <v>378</v>
      </c>
      <c r="BB86" t="s">
        <v>379</v>
      </c>
      <c r="BC86" t="n">
        <v>4.887939</v>
      </c>
      <c r="BD86" t="n">
        <v>52.33464</v>
      </c>
      <c r="BE86" t="s">
        <v>407</v>
      </c>
      <c r="BF86" t="s">
        <v>83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127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373</v>
      </c>
      <c r="F87" t="n">
        <v>278787</v>
      </c>
      <c r="G87" t="s">
        <v>74</v>
      </c>
      <c r="H87" t="s">
        <v>75</v>
      </c>
      <c r="I87" t="s"/>
      <c r="J87" t="s">
        <v>76</v>
      </c>
      <c r="K87" t="n">
        <v>130.5</v>
      </c>
      <c r="L87" t="s">
        <v>77</v>
      </c>
      <c r="M87" t="s"/>
      <c r="N87" t="s">
        <v>389</v>
      </c>
      <c r="O87" t="s">
        <v>79</v>
      </c>
      <c r="P87" t="s">
        <v>373</v>
      </c>
      <c r="Q87" t="s"/>
      <c r="R87" t="s">
        <v>81</v>
      </c>
      <c r="S87" t="s">
        <v>405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HYPERLINK("https://hotelmonitor-cachepage.eclerx.com/savepage/tk_1544170362578758_sr_8422.html","info")</f>
        <v/>
      </c>
      <c r="AA87" t="n">
        <v>44272</v>
      </c>
      <c r="AB87" t="s">
        <v>408</v>
      </c>
      <c r="AC87" t="s"/>
      <c r="AD87" t="s">
        <v>89</v>
      </c>
      <c r="AE87" t="s"/>
      <c r="AF87" t="s"/>
      <c r="AG87" t="s"/>
      <c r="AH87" t="s"/>
      <c r="AI87" t="s"/>
      <c r="AJ87" t="s"/>
      <c r="AK87" t="s">
        <v>90</v>
      </c>
      <c r="AL87" t="s"/>
      <c r="AM87" t="s"/>
      <c r="AN87" t="s">
        <v>90</v>
      </c>
      <c r="AO87" t="s"/>
      <c r="AP87" t="n">
        <v>81</v>
      </c>
      <c r="AQ87" t="s">
        <v>91</v>
      </c>
      <c r="AR87" t="s"/>
      <c r="AS87" t="s"/>
      <c r="AT87" t="s">
        <v>92</v>
      </c>
      <c r="AU87" t="s">
        <v>90</v>
      </c>
      <c r="AV87" t="s"/>
      <c r="AW87" t="s"/>
      <c r="AX87" t="s">
        <v>93</v>
      </c>
      <c r="AY87" t="n">
        <v>3933869</v>
      </c>
      <c r="AZ87" t="s">
        <v>377</v>
      </c>
      <c r="BA87" t="s">
        <v>378</v>
      </c>
      <c r="BB87" t="s">
        <v>379</v>
      </c>
      <c r="BC87" t="n">
        <v>4.887939</v>
      </c>
      <c r="BD87" t="n">
        <v>52.33464</v>
      </c>
      <c r="BE87" t="s">
        <v>407</v>
      </c>
      <c r="BF87" t="s">
        <v>83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127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373</v>
      </c>
      <c r="F88" t="n">
        <v>278787</v>
      </c>
      <c r="G88" t="s">
        <v>74</v>
      </c>
      <c r="H88" t="s">
        <v>75</v>
      </c>
      <c r="I88" t="s"/>
      <c r="J88" t="s">
        <v>76</v>
      </c>
      <c r="K88" t="n">
        <v>130.5</v>
      </c>
      <c r="L88" t="s">
        <v>77</v>
      </c>
      <c r="M88" t="s"/>
      <c r="N88" t="s">
        <v>385</v>
      </c>
      <c r="O88" t="s">
        <v>79</v>
      </c>
      <c r="P88" t="s">
        <v>373</v>
      </c>
      <c r="Q88" t="s"/>
      <c r="R88" t="s">
        <v>81</v>
      </c>
      <c r="S88" t="s">
        <v>405</v>
      </c>
      <c r="T88" t="s">
        <v>83</v>
      </c>
      <c r="U88" t="s">
        <v>84</v>
      </c>
      <c r="V88" t="s">
        <v>85</v>
      </c>
      <c r="W88" t="s">
        <v>108</v>
      </c>
      <c r="X88" t="s"/>
      <c r="Y88" t="s">
        <v>87</v>
      </c>
      <c r="Z88">
        <f>HYPERLINK("https://hotelmonitor-cachepage.eclerx.com/savepage/tk_1544170362578758_sr_8422.html","info")</f>
        <v/>
      </c>
      <c r="AA88" t="n">
        <v>44272</v>
      </c>
      <c r="AB88" t="s">
        <v>409</v>
      </c>
      <c r="AC88" t="s"/>
      <c r="AD88" t="s">
        <v>89</v>
      </c>
      <c r="AE88" t="s"/>
      <c r="AF88" t="s"/>
      <c r="AG88" t="s"/>
      <c r="AH88" t="s"/>
      <c r="AI88" t="s"/>
      <c r="AJ88" t="s"/>
      <c r="AK88" t="s">
        <v>90</v>
      </c>
      <c r="AL88" t="s"/>
      <c r="AM88" t="s"/>
      <c r="AN88" t="s">
        <v>90</v>
      </c>
      <c r="AO88" t="s"/>
      <c r="AP88" t="n">
        <v>81</v>
      </c>
      <c r="AQ88" t="s">
        <v>91</v>
      </c>
      <c r="AR88" t="s"/>
      <c r="AS88" t="s"/>
      <c r="AT88" t="s">
        <v>92</v>
      </c>
      <c r="AU88" t="s">
        <v>90</v>
      </c>
      <c r="AV88" t="s"/>
      <c r="AW88" t="s"/>
      <c r="AX88" t="s">
        <v>93</v>
      </c>
      <c r="AY88" t="n">
        <v>3933869</v>
      </c>
      <c r="AZ88" t="s">
        <v>377</v>
      </c>
      <c r="BA88" t="s">
        <v>378</v>
      </c>
      <c r="BB88" t="s">
        <v>379</v>
      </c>
      <c r="BC88" t="n">
        <v>4.887939</v>
      </c>
      <c r="BD88" t="n">
        <v>52.33464</v>
      </c>
      <c r="BE88" t="s">
        <v>407</v>
      </c>
      <c r="BF88" t="s">
        <v>83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127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373</v>
      </c>
      <c r="F89" t="n">
        <v>278787</v>
      </c>
      <c r="G89" t="s">
        <v>74</v>
      </c>
      <c r="H89" t="s">
        <v>75</v>
      </c>
      <c r="I89" t="s"/>
      <c r="J89" t="s">
        <v>76</v>
      </c>
      <c r="K89" t="n">
        <v>135.5</v>
      </c>
      <c r="L89" t="s">
        <v>77</v>
      </c>
      <c r="M89" t="s"/>
      <c r="N89" t="s">
        <v>389</v>
      </c>
      <c r="O89" t="s">
        <v>79</v>
      </c>
      <c r="P89" t="s">
        <v>373</v>
      </c>
      <c r="Q89" t="s"/>
      <c r="R89" t="s">
        <v>81</v>
      </c>
      <c r="S89" t="s">
        <v>410</v>
      </c>
      <c r="T89" t="s">
        <v>83</v>
      </c>
      <c r="U89" t="s">
        <v>84</v>
      </c>
      <c r="V89" t="s">
        <v>85</v>
      </c>
      <c r="W89" t="s">
        <v>108</v>
      </c>
      <c r="X89" t="s"/>
      <c r="Y89" t="s">
        <v>87</v>
      </c>
      <c r="Z89">
        <f>HYPERLINK("https://hotelmonitor-cachepage.eclerx.com/savepage/tk_1544170362578758_sr_8422.html","info")</f>
        <v/>
      </c>
      <c r="AA89" t="n">
        <v>44272</v>
      </c>
      <c r="AB89" t="s">
        <v>411</v>
      </c>
      <c r="AC89" t="s"/>
      <c r="AD89" t="s">
        <v>89</v>
      </c>
      <c r="AE89" t="s"/>
      <c r="AF89" t="s"/>
      <c r="AG89" t="s"/>
      <c r="AH89" t="s"/>
      <c r="AI89" t="s"/>
      <c r="AJ89" t="s"/>
      <c r="AK89" t="s">
        <v>90</v>
      </c>
      <c r="AL89" t="s"/>
      <c r="AM89" t="s"/>
      <c r="AN89" t="s">
        <v>90</v>
      </c>
      <c r="AO89" t="s"/>
      <c r="AP89" t="n">
        <v>81</v>
      </c>
      <c r="AQ89" t="s">
        <v>91</v>
      </c>
      <c r="AR89" t="s"/>
      <c r="AS89" t="s"/>
      <c r="AT89" t="s">
        <v>92</v>
      </c>
      <c r="AU89" t="s">
        <v>90</v>
      </c>
      <c r="AV89" t="s"/>
      <c r="AW89" t="s"/>
      <c r="AX89" t="s">
        <v>93</v>
      </c>
      <c r="AY89" t="n">
        <v>3933869</v>
      </c>
      <c r="AZ89" t="s">
        <v>377</v>
      </c>
      <c r="BA89" t="s">
        <v>378</v>
      </c>
      <c r="BB89" t="s">
        <v>379</v>
      </c>
      <c r="BC89" t="n">
        <v>4.887939</v>
      </c>
      <c r="BD89" t="n">
        <v>52.33464</v>
      </c>
      <c r="BE89" t="s">
        <v>412</v>
      </c>
      <c r="BF89" t="s">
        <v>83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127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373</v>
      </c>
      <c r="F90" t="n">
        <v>278787</v>
      </c>
      <c r="G90" t="s">
        <v>74</v>
      </c>
      <c r="H90" t="s">
        <v>75</v>
      </c>
      <c r="I90" t="s"/>
      <c r="J90" t="s">
        <v>76</v>
      </c>
      <c r="K90" t="n">
        <v>137.5</v>
      </c>
      <c r="L90" t="s">
        <v>77</v>
      </c>
      <c r="M90" t="s"/>
      <c r="N90" t="s">
        <v>413</v>
      </c>
      <c r="O90" t="s">
        <v>79</v>
      </c>
      <c r="P90" t="s">
        <v>373</v>
      </c>
      <c r="Q90" t="s"/>
      <c r="R90" t="s">
        <v>81</v>
      </c>
      <c r="S90" t="s">
        <v>414</v>
      </c>
      <c r="T90" t="s">
        <v>83</v>
      </c>
      <c r="U90" t="s">
        <v>84</v>
      </c>
      <c r="V90" t="s">
        <v>85</v>
      </c>
      <c r="W90" t="s">
        <v>86</v>
      </c>
      <c r="X90" t="s"/>
      <c r="Y90" t="s">
        <v>87</v>
      </c>
      <c r="Z90">
        <f>HYPERLINK("https://hotelmonitor-cachepage.eclerx.com/savepage/tk_1544170362578758_sr_8422.html","info")</f>
        <v/>
      </c>
      <c r="AA90" t="n">
        <v>44272</v>
      </c>
      <c r="AB90" t="s">
        <v>415</v>
      </c>
      <c r="AC90" t="s"/>
      <c r="AD90" t="s">
        <v>89</v>
      </c>
      <c r="AE90" t="s"/>
      <c r="AF90" t="s"/>
      <c r="AG90" t="s"/>
      <c r="AH90" t="s"/>
      <c r="AI90" t="s"/>
      <c r="AJ90" t="s"/>
      <c r="AK90" t="s">
        <v>90</v>
      </c>
      <c r="AL90" t="s"/>
      <c r="AM90" t="s"/>
      <c r="AN90" t="s">
        <v>90</v>
      </c>
      <c r="AO90" t="s"/>
      <c r="AP90" t="n">
        <v>81</v>
      </c>
      <c r="AQ90" t="s">
        <v>91</v>
      </c>
      <c r="AR90" t="s"/>
      <c r="AS90" t="s"/>
      <c r="AT90" t="s">
        <v>92</v>
      </c>
      <c r="AU90" t="s">
        <v>90</v>
      </c>
      <c r="AV90" t="s"/>
      <c r="AW90" t="s"/>
      <c r="AX90" t="s">
        <v>93</v>
      </c>
      <c r="AY90" t="n">
        <v>3933869</v>
      </c>
      <c r="AZ90" t="s">
        <v>377</v>
      </c>
      <c r="BA90" t="s">
        <v>378</v>
      </c>
      <c r="BB90" t="s">
        <v>379</v>
      </c>
      <c r="BC90" t="n">
        <v>4.887939</v>
      </c>
      <c r="BD90" t="n">
        <v>52.33464</v>
      </c>
      <c r="BE90" t="s">
        <v>416</v>
      </c>
      <c r="BF90" t="s">
        <v>83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127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373</v>
      </c>
      <c r="F91" t="n">
        <v>278787</v>
      </c>
      <c r="G91" t="s">
        <v>74</v>
      </c>
      <c r="H91" t="s">
        <v>75</v>
      </c>
      <c r="I91" t="s"/>
      <c r="J91" t="s">
        <v>76</v>
      </c>
      <c r="K91" t="n">
        <v>139</v>
      </c>
      <c r="L91" t="s">
        <v>77</v>
      </c>
      <c r="M91" t="s"/>
      <c r="N91" t="s">
        <v>374</v>
      </c>
      <c r="O91" t="s">
        <v>79</v>
      </c>
      <c r="P91" t="s">
        <v>373</v>
      </c>
      <c r="Q91" t="s"/>
      <c r="R91" t="s">
        <v>81</v>
      </c>
      <c r="S91" t="s">
        <v>417</v>
      </c>
      <c r="T91" t="s">
        <v>83</v>
      </c>
      <c r="U91" t="s">
        <v>84</v>
      </c>
      <c r="V91" t="s">
        <v>85</v>
      </c>
      <c r="W91" t="s">
        <v>108</v>
      </c>
      <c r="X91" t="s"/>
      <c r="Y91" t="s">
        <v>87</v>
      </c>
      <c r="Z91">
        <f>HYPERLINK("https://hotelmonitor-cachepage.eclerx.com/savepage/tk_1544170362578758_sr_8422.html","info")</f>
        <v/>
      </c>
      <c r="AA91" t="n">
        <v>44272</v>
      </c>
      <c r="AB91" t="s">
        <v>418</v>
      </c>
      <c r="AC91" t="s"/>
      <c r="AD91" t="s">
        <v>89</v>
      </c>
      <c r="AE91" t="s"/>
      <c r="AF91" t="s"/>
      <c r="AG91" t="s"/>
      <c r="AH91" t="s"/>
      <c r="AI91" t="s"/>
      <c r="AJ91" t="s"/>
      <c r="AK91" t="s">
        <v>90</v>
      </c>
      <c r="AL91" t="s"/>
      <c r="AM91" t="s"/>
      <c r="AN91" t="s">
        <v>90</v>
      </c>
      <c r="AO91" t="s"/>
      <c r="AP91" t="n">
        <v>81</v>
      </c>
      <c r="AQ91" t="s">
        <v>91</v>
      </c>
      <c r="AR91" t="s"/>
      <c r="AS91" t="s"/>
      <c r="AT91" t="s">
        <v>92</v>
      </c>
      <c r="AU91" t="s">
        <v>90</v>
      </c>
      <c r="AV91" t="s"/>
      <c r="AW91" t="s"/>
      <c r="AX91" t="s">
        <v>93</v>
      </c>
      <c r="AY91" t="n">
        <v>3933869</v>
      </c>
      <c r="AZ91" t="s">
        <v>377</v>
      </c>
      <c r="BA91" t="s">
        <v>378</v>
      </c>
      <c r="BB91" t="s">
        <v>379</v>
      </c>
      <c r="BC91" t="n">
        <v>4.887939</v>
      </c>
      <c r="BD91" t="n">
        <v>52.33464</v>
      </c>
      <c r="BE91" t="s">
        <v>190</v>
      </c>
      <c r="BF91" t="s">
        <v>83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127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373</v>
      </c>
      <c r="F92" t="n">
        <v>278787</v>
      </c>
      <c r="G92" t="s">
        <v>74</v>
      </c>
      <c r="H92" t="s">
        <v>75</v>
      </c>
      <c r="I92" t="s"/>
      <c r="J92" t="s">
        <v>76</v>
      </c>
      <c r="K92" t="n">
        <v>139</v>
      </c>
      <c r="L92" t="s">
        <v>77</v>
      </c>
      <c r="M92" t="s"/>
      <c r="N92" t="s">
        <v>380</v>
      </c>
      <c r="O92" t="s">
        <v>79</v>
      </c>
      <c r="P92" t="s">
        <v>373</v>
      </c>
      <c r="Q92" t="s"/>
      <c r="R92" t="s">
        <v>81</v>
      </c>
      <c r="S92" t="s">
        <v>417</v>
      </c>
      <c r="T92" t="s">
        <v>83</v>
      </c>
      <c r="U92" t="s">
        <v>84</v>
      </c>
      <c r="V92" t="s">
        <v>85</v>
      </c>
      <c r="W92" t="s">
        <v>108</v>
      </c>
      <c r="X92" t="s"/>
      <c r="Y92" t="s">
        <v>87</v>
      </c>
      <c r="Z92">
        <f>HYPERLINK("https://hotelmonitor-cachepage.eclerx.com/savepage/tk_1544170362578758_sr_8422.html","info")</f>
        <v/>
      </c>
      <c r="AA92" t="n">
        <v>44272</v>
      </c>
      <c r="AB92" t="s">
        <v>419</v>
      </c>
      <c r="AC92" t="s"/>
      <c r="AD92" t="s">
        <v>89</v>
      </c>
      <c r="AE92" t="s"/>
      <c r="AF92" t="s"/>
      <c r="AG92" t="s"/>
      <c r="AH92" t="s"/>
      <c r="AI92" t="s"/>
      <c r="AJ92" t="s"/>
      <c r="AK92" t="s">
        <v>90</v>
      </c>
      <c r="AL92" t="s"/>
      <c r="AM92" t="s"/>
      <c r="AN92" t="s">
        <v>90</v>
      </c>
      <c r="AO92" t="s"/>
      <c r="AP92" t="n">
        <v>81</v>
      </c>
      <c r="AQ92" t="s">
        <v>91</v>
      </c>
      <c r="AR92" t="s"/>
      <c r="AS92" t="s"/>
      <c r="AT92" t="s">
        <v>92</v>
      </c>
      <c r="AU92" t="s">
        <v>90</v>
      </c>
      <c r="AV92" t="s"/>
      <c r="AW92" t="s"/>
      <c r="AX92" t="s">
        <v>93</v>
      </c>
      <c r="AY92" t="n">
        <v>3933869</v>
      </c>
      <c r="AZ92" t="s">
        <v>377</v>
      </c>
      <c r="BA92" t="s">
        <v>378</v>
      </c>
      <c r="BB92" t="s">
        <v>379</v>
      </c>
      <c r="BC92" t="n">
        <v>4.887939</v>
      </c>
      <c r="BD92" t="n">
        <v>52.33464</v>
      </c>
      <c r="BE92" t="s">
        <v>190</v>
      </c>
      <c r="BF92" t="s">
        <v>83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127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373</v>
      </c>
      <c r="F93" t="n">
        <v>278787</v>
      </c>
      <c r="G93" t="s">
        <v>74</v>
      </c>
      <c r="H93" t="s">
        <v>75</v>
      </c>
      <c r="I93" t="s"/>
      <c r="J93" t="s">
        <v>76</v>
      </c>
      <c r="K93" t="n">
        <v>148</v>
      </c>
      <c r="L93" t="s">
        <v>77</v>
      </c>
      <c r="M93" t="s"/>
      <c r="N93" t="s">
        <v>389</v>
      </c>
      <c r="O93" t="s">
        <v>79</v>
      </c>
      <c r="P93" t="s">
        <v>373</v>
      </c>
      <c r="Q93" t="s"/>
      <c r="R93" t="s">
        <v>81</v>
      </c>
      <c r="S93" t="s">
        <v>420</v>
      </c>
      <c r="T93" t="s">
        <v>83</v>
      </c>
      <c r="U93" t="s">
        <v>84</v>
      </c>
      <c r="V93" t="s">
        <v>85</v>
      </c>
      <c r="W93" t="s">
        <v>108</v>
      </c>
      <c r="X93" t="s"/>
      <c r="Y93" t="s">
        <v>87</v>
      </c>
      <c r="Z93">
        <f>HYPERLINK("https://hotelmonitor-cachepage.eclerx.com/savepage/tk_1544170362578758_sr_8422.html","info")</f>
        <v/>
      </c>
      <c r="AA93" t="n">
        <v>44272</v>
      </c>
      <c r="AB93" t="s">
        <v>421</v>
      </c>
      <c r="AC93" t="s"/>
      <c r="AD93" t="s">
        <v>89</v>
      </c>
      <c r="AE93" t="s"/>
      <c r="AF93" t="s"/>
      <c r="AG93" t="s"/>
      <c r="AH93" t="s"/>
      <c r="AI93" t="s"/>
      <c r="AJ93" t="s"/>
      <c r="AK93" t="s">
        <v>90</v>
      </c>
      <c r="AL93" t="s"/>
      <c r="AM93" t="s"/>
      <c r="AN93" t="s">
        <v>90</v>
      </c>
      <c r="AO93" t="s"/>
      <c r="AP93" t="n">
        <v>81</v>
      </c>
      <c r="AQ93" t="s">
        <v>91</v>
      </c>
      <c r="AR93" t="s"/>
      <c r="AS93" t="s"/>
      <c r="AT93" t="s">
        <v>92</v>
      </c>
      <c r="AU93" t="s">
        <v>90</v>
      </c>
      <c r="AV93" t="s"/>
      <c r="AW93" t="s"/>
      <c r="AX93" t="s">
        <v>93</v>
      </c>
      <c r="AY93" t="n">
        <v>3933869</v>
      </c>
      <c r="AZ93" t="s">
        <v>377</v>
      </c>
      <c r="BA93" t="s">
        <v>378</v>
      </c>
      <c r="BB93" t="s">
        <v>379</v>
      </c>
      <c r="BC93" t="n">
        <v>4.887939</v>
      </c>
      <c r="BD93" t="n">
        <v>52.33464</v>
      </c>
      <c r="BE93" t="s">
        <v>422</v>
      </c>
      <c r="BF93" t="s">
        <v>83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127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423</v>
      </c>
      <c r="F94" t="n">
        <v>580434</v>
      </c>
      <c r="G94" t="s">
        <v>74</v>
      </c>
      <c r="H94" t="s">
        <v>75</v>
      </c>
      <c r="I94" t="s"/>
      <c r="J94" t="s">
        <v>76</v>
      </c>
      <c r="K94" t="n">
        <v>143.5</v>
      </c>
      <c r="L94" t="s">
        <v>77</v>
      </c>
      <c r="M94" t="s"/>
      <c r="N94" t="s">
        <v>118</v>
      </c>
      <c r="O94" t="s">
        <v>79</v>
      </c>
      <c r="P94" t="s">
        <v>424</v>
      </c>
      <c r="Q94" t="s"/>
      <c r="R94" t="s">
        <v>425</v>
      </c>
      <c r="S94" t="s">
        <v>426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HYPERLINK("https://hotelmonitor-cachepage.eclerx.com/savepage/tk_15441703499942992_sr_8422.html","info")</f>
        <v/>
      </c>
      <c r="AA94" t="n">
        <v>17535</v>
      </c>
      <c r="AB94" t="s">
        <v>427</v>
      </c>
      <c r="AC94" t="s"/>
      <c r="AD94" t="s">
        <v>89</v>
      </c>
      <c r="AE94" t="s"/>
      <c r="AF94" t="s"/>
      <c r="AG94" t="s"/>
      <c r="AH94" t="s"/>
      <c r="AI94" t="s"/>
      <c r="AJ94" t="s"/>
      <c r="AK94" t="s">
        <v>90</v>
      </c>
      <c r="AL94" t="s"/>
      <c r="AM94" t="s"/>
      <c r="AN94" t="s">
        <v>90</v>
      </c>
      <c r="AO94" t="s"/>
      <c r="AP94" t="n">
        <v>55</v>
      </c>
      <c r="AQ94" t="s">
        <v>91</v>
      </c>
      <c r="AR94" t="s"/>
      <c r="AS94" t="s"/>
      <c r="AT94" t="s">
        <v>92</v>
      </c>
      <c r="AU94" t="s">
        <v>90</v>
      </c>
      <c r="AV94" t="s"/>
      <c r="AW94" t="s"/>
      <c r="AX94" t="s">
        <v>90</v>
      </c>
      <c r="AY94" t="n">
        <v>659221</v>
      </c>
      <c r="AZ94" t="s">
        <v>428</v>
      </c>
      <c r="BA94" t="s">
        <v>429</v>
      </c>
      <c r="BB94" t="s">
        <v>430</v>
      </c>
      <c r="BC94" t="n">
        <v>4.879</v>
      </c>
      <c r="BD94" t="n">
        <v>52.356</v>
      </c>
      <c r="BE94" t="s">
        <v>431</v>
      </c>
      <c r="BF94" t="s">
        <v>83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127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423</v>
      </c>
      <c r="F95" t="n">
        <v>580434</v>
      </c>
      <c r="G95" t="s">
        <v>74</v>
      </c>
      <c r="H95" t="s">
        <v>75</v>
      </c>
      <c r="I95" t="s"/>
      <c r="J95" t="s">
        <v>76</v>
      </c>
      <c r="K95" t="n">
        <v>143.5</v>
      </c>
      <c r="L95" t="s">
        <v>77</v>
      </c>
      <c r="M95" t="s"/>
      <c r="N95" t="s">
        <v>128</v>
      </c>
      <c r="O95" t="s">
        <v>79</v>
      </c>
      <c r="P95" t="s">
        <v>424</v>
      </c>
      <c r="Q95" t="s"/>
      <c r="R95" t="s">
        <v>425</v>
      </c>
      <c r="S95" t="s">
        <v>426</v>
      </c>
      <c r="T95" t="s">
        <v>83</v>
      </c>
      <c r="U95" t="s">
        <v>84</v>
      </c>
      <c r="V95" t="s">
        <v>85</v>
      </c>
      <c r="W95" t="s">
        <v>86</v>
      </c>
      <c r="X95" t="s"/>
      <c r="Y95" t="s">
        <v>87</v>
      </c>
      <c r="Z95">
        <f>HYPERLINK("https://hotelmonitor-cachepage.eclerx.com/savepage/tk_15441703499942992_sr_8422.html","info")</f>
        <v/>
      </c>
      <c r="AA95" t="n">
        <v>17535</v>
      </c>
      <c r="AB95" t="s">
        <v>432</v>
      </c>
      <c r="AC95" t="s"/>
      <c r="AD95" t="s">
        <v>89</v>
      </c>
      <c r="AE95" t="s"/>
      <c r="AF95" t="s"/>
      <c r="AG95" t="s"/>
      <c r="AH95" t="s"/>
      <c r="AI95" t="s"/>
      <c r="AJ95" t="s"/>
      <c r="AK95" t="s">
        <v>90</v>
      </c>
      <c r="AL95" t="s"/>
      <c r="AM95" t="s"/>
      <c r="AN95" t="s">
        <v>90</v>
      </c>
      <c r="AO95" t="s"/>
      <c r="AP95" t="n">
        <v>55</v>
      </c>
      <c r="AQ95" t="s">
        <v>91</v>
      </c>
      <c r="AR95" t="s"/>
      <c r="AS95" t="s"/>
      <c r="AT95" t="s">
        <v>92</v>
      </c>
      <c r="AU95" t="s">
        <v>90</v>
      </c>
      <c r="AV95" t="s"/>
      <c r="AW95" t="s"/>
      <c r="AX95" t="s">
        <v>90</v>
      </c>
      <c r="AY95" t="n">
        <v>659221</v>
      </c>
      <c r="AZ95" t="s">
        <v>428</v>
      </c>
      <c r="BA95" t="s">
        <v>429</v>
      </c>
      <c r="BB95" t="s">
        <v>430</v>
      </c>
      <c r="BC95" t="n">
        <v>4.879</v>
      </c>
      <c r="BD95" t="n">
        <v>52.356</v>
      </c>
      <c r="BE95" t="s">
        <v>431</v>
      </c>
      <c r="BF95" t="s">
        <v>83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127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423</v>
      </c>
      <c r="F96" t="n">
        <v>580434</v>
      </c>
      <c r="G96" t="s">
        <v>74</v>
      </c>
      <c r="H96" t="s">
        <v>75</v>
      </c>
      <c r="I96" t="s"/>
      <c r="J96" t="s">
        <v>76</v>
      </c>
      <c r="K96" t="n">
        <v>48.5</v>
      </c>
      <c r="L96" t="s">
        <v>77</v>
      </c>
      <c r="M96" t="s"/>
      <c r="N96" t="s">
        <v>118</v>
      </c>
      <c r="O96" t="s">
        <v>79</v>
      </c>
      <c r="P96" t="s">
        <v>424</v>
      </c>
      <c r="Q96" t="s"/>
      <c r="R96" t="s">
        <v>425</v>
      </c>
      <c r="S96" t="s">
        <v>433</v>
      </c>
      <c r="T96" t="s">
        <v>83</v>
      </c>
      <c r="U96" t="s">
        <v>84</v>
      </c>
      <c r="V96" t="s">
        <v>85</v>
      </c>
      <c r="W96" t="s">
        <v>108</v>
      </c>
      <c r="X96" t="s"/>
      <c r="Y96" t="s">
        <v>87</v>
      </c>
      <c r="Z96">
        <f>HYPERLINK("https://hotelmonitor-cachepage.eclerx.com/savepage/tk_15441703499942992_sr_8422.html","info")</f>
        <v/>
      </c>
      <c r="AA96" t="n">
        <v>17535</v>
      </c>
      <c r="AB96" t="s">
        <v>434</v>
      </c>
      <c r="AC96" t="s"/>
      <c r="AD96" t="s">
        <v>89</v>
      </c>
      <c r="AE96" t="s"/>
      <c r="AF96" t="s"/>
      <c r="AG96" t="s"/>
      <c r="AH96" t="s"/>
      <c r="AI96" t="s"/>
      <c r="AJ96" t="s"/>
      <c r="AK96" t="s">
        <v>90</v>
      </c>
      <c r="AL96" t="s"/>
      <c r="AM96" t="s"/>
      <c r="AN96" t="s">
        <v>90</v>
      </c>
      <c r="AO96" t="s"/>
      <c r="AP96" t="n">
        <v>55</v>
      </c>
      <c r="AQ96" t="s">
        <v>91</v>
      </c>
      <c r="AR96" t="s"/>
      <c r="AS96" t="s"/>
      <c r="AT96" t="s">
        <v>92</v>
      </c>
      <c r="AU96" t="s">
        <v>90</v>
      </c>
      <c r="AV96" t="s"/>
      <c r="AW96" t="s"/>
      <c r="AX96" t="s">
        <v>90</v>
      </c>
      <c r="AY96" t="n">
        <v>659221</v>
      </c>
      <c r="AZ96" t="s">
        <v>428</v>
      </c>
      <c r="BA96" t="s">
        <v>429</v>
      </c>
      <c r="BB96" t="s">
        <v>430</v>
      </c>
      <c r="BC96" t="n">
        <v>4.879</v>
      </c>
      <c r="BD96" t="n">
        <v>52.356</v>
      </c>
      <c r="BE96" t="s">
        <v>435</v>
      </c>
      <c r="BF96" t="s">
        <v>83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127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423</v>
      </c>
      <c r="F97" t="n">
        <v>580434</v>
      </c>
      <c r="G97" t="s">
        <v>74</v>
      </c>
      <c r="H97" t="s">
        <v>75</v>
      </c>
      <c r="I97" t="s"/>
      <c r="J97" t="s">
        <v>76</v>
      </c>
      <c r="K97" t="n">
        <v>43</v>
      </c>
      <c r="L97" t="s">
        <v>77</v>
      </c>
      <c r="M97" t="s"/>
      <c r="N97" t="s">
        <v>436</v>
      </c>
      <c r="O97" t="s">
        <v>79</v>
      </c>
      <c r="P97" t="s">
        <v>424</v>
      </c>
      <c r="Q97" t="s"/>
      <c r="R97" t="s">
        <v>425</v>
      </c>
      <c r="S97" t="s">
        <v>437</v>
      </c>
      <c r="T97" t="s">
        <v>83</v>
      </c>
      <c r="U97" t="s">
        <v>84</v>
      </c>
      <c r="V97" t="s">
        <v>85</v>
      </c>
      <c r="W97" t="s">
        <v>108</v>
      </c>
      <c r="X97" t="s"/>
      <c r="Y97" t="s">
        <v>87</v>
      </c>
      <c r="Z97">
        <f>HYPERLINK("https://hotelmonitor-cachepage.eclerx.com/savepage/tk_15441703499942992_sr_8422.html","info")</f>
        <v/>
      </c>
      <c r="AA97" t="n">
        <v>17535</v>
      </c>
      <c r="AB97" t="s">
        <v>438</v>
      </c>
      <c r="AC97" t="s"/>
      <c r="AD97" t="s">
        <v>89</v>
      </c>
      <c r="AE97" t="s"/>
      <c r="AF97" t="s"/>
      <c r="AG97" t="s"/>
      <c r="AH97" t="s"/>
      <c r="AI97" t="s"/>
      <c r="AJ97" t="s"/>
      <c r="AK97" t="s">
        <v>90</v>
      </c>
      <c r="AL97" t="s"/>
      <c r="AM97" t="s"/>
      <c r="AN97" t="s">
        <v>90</v>
      </c>
      <c r="AO97" t="s"/>
      <c r="AP97" t="n">
        <v>55</v>
      </c>
      <c r="AQ97" t="s">
        <v>91</v>
      </c>
      <c r="AR97" t="s"/>
      <c r="AS97" t="s"/>
      <c r="AT97" t="s">
        <v>92</v>
      </c>
      <c r="AU97" t="s">
        <v>90</v>
      </c>
      <c r="AV97" t="s"/>
      <c r="AW97" t="s"/>
      <c r="AX97" t="s">
        <v>90</v>
      </c>
      <c r="AY97" t="n">
        <v>659221</v>
      </c>
      <c r="AZ97" t="s">
        <v>428</v>
      </c>
      <c r="BA97" t="s">
        <v>429</v>
      </c>
      <c r="BB97" t="s">
        <v>430</v>
      </c>
      <c r="BC97" t="n">
        <v>4.879</v>
      </c>
      <c r="BD97" t="n">
        <v>52.356</v>
      </c>
      <c r="BE97" t="s">
        <v>439</v>
      </c>
      <c r="BF97" t="s">
        <v>83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127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423</v>
      </c>
      <c r="F98" t="n">
        <v>580434</v>
      </c>
      <c r="G98" t="s">
        <v>74</v>
      </c>
      <c r="H98" t="s">
        <v>75</v>
      </c>
      <c r="I98" t="s"/>
      <c r="J98" t="s">
        <v>76</v>
      </c>
      <c r="K98" t="n">
        <v>48.5</v>
      </c>
      <c r="L98" t="s">
        <v>77</v>
      </c>
      <c r="M98" t="s"/>
      <c r="N98" t="s">
        <v>128</v>
      </c>
      <c r="O98" t="s">
        <v>79</v>
      </c>
      <c r="P98" t="s">
        <v>424</v>
      </c>
      <c r="Q98" t="s"/>
      <c r="R98" t="s">
        <v>425</v>
      </c>
      <c r="S98" t="s">
        <v>433</v>
      </c>
      <c r="T98" t="s">
        <v>83</v>
      </c>
      <c r="U98" t="s">
        <v>84</v>
      </c>
      <c r="V98" t="s">
        <v>85</v>
      </c>
      <c r="W98" t="s">
        <v>108</v>
      </c>
      <c r="X98" t="s"/>
      <c r="Y98" t="s">
        <v>87</v>
      </c>
      <c r="Z98">
        <f>HYPERLINK("https://hotelmonitor-cachepage.eclerx.com/savepage/tk_15441703499942992_sr_8422.html","info")</f>
        <v/>
      </c>
      <c r="AA98" t="n">
        <v>17535</v>
      </c>
      <c r="AB98" t="s">
        <v>440</v>
      </c>
      <c r="AC98" t="s"/>
      <c r="AD98" t="s">
        <v>89</v>
      </c>
      <c r="AE98" t="s"/>
      <c r="AF98" t="s"/>
      <c r="AG98" t="s"/>
      <c r="AH98" t="s"/>
      <c r="AI98" t="s"/>
      <c r="AJ98" t="s"/>
      <c r="AK98" t="s">
        <v>90</v>
      </c>
      <c r="AL98" t="s"/>
      <c r="AM98" t="s"/>
      <c r="AN98" t="s">
        <v>90</v>
      </c>
      <c r="AO98" t="s"/>
      <c r="AP98" t="n">
        <v>55</v>
      </c>
      <c r="AQ98" t="s">
        <v>91</v>
      </c>
      <c r="AR98" t="s"/>
      <c r="AS98" t="s"/>
      <c r="AT98" t="s">
        <v>92</v>
      </c>
      <c r="AU98" t="s">
        <v>90</v>
      </c>
      <c r="AV98" t="s"/>
      <c r="AW98" t="s"/>
      <c r="AX98" t="s">
        <v>90</v>
      </c>
      <c r="AY98" t="n">
        <v>659221</v>
      </c>
      <c r="AZ98" t="s">
        <v>428</v>
      </c>
      <c r="BA98" t="s">
        <v>429</v>
      </c>
      <c r="BB98" t="s">
        <v>430</v>
      </c>
      <c r="BC98" t="n">
        <v>4.879</v>
      </c>
      <c r="BD98" t="n">
        <v>52.356</v>
      </c>
      <c r="BE98" t="s">
        <v>435</v>
      </c>
      <c r="BF98" t="s">
        <v>83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127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441</v>
      </c>
      <c r="F99" t="n">
        <v>375548</v>
      </c>
      <c r="G99" t="s">
        <v>74</v>
      </c>
      <c r="H99" t="s">
        <v>75</v>
      </c>
      <c r="I99" t="s"/>
      <c r="J99" t="s">
        <v>76</v>
      </c>
      <c r="K99" t="n">
        <v>106.5</v>
      </c>
      <c r="L99" t="s">
        <v>77</v>
      </c>
      <c r="M99" t="s"/>
      <c r="N99" t="s">
        <v>442</v>
      </c>
      <c r="O99" t="s">
        <v>79</v>
      </c>
      <c r="P99" t="s">
        <v>441</v>
      </c>
      <c r="Q99" t="s"/>
      <c r="R99" t="s">
        <v>120</v>
      </c>
      <c r="S99" t="s">
        <v>182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HYPERLINK("https://hotelmonitor-cachepage.eclerx.com/savepage/tk_15441703483068504_sr_8422.html","info")</f>
        <v/>
      </c>
      <c r="AA99" t="n">
        <v>18903</v>
      </c>
      <c r="AB99" t="s">
        <v>443</v>
      </c>
      <c r="AC99" t="s"/>
      <c r="AD99" t="s">
        <v>89</v>
      </c>
      <c r="AE99" t="s"/>
      <c r="AF99" t="s"/>
      <c r="AG99" t="s"/>
      <c r="AH99" t="s"/>
      <c r="AI99" t="s"/>
      <c r="AJ99" t="s"/>
      <c r="AK99" t="s">
        <v>90</v>
      </c>
      <c r="AL99" t="s"/>
      <c r="AM99" t="s"/>
      <c r="AN99" t="s">
        <v>90</v>
      </c>
      <c r="AO99" t="s"/>
      <c r="AP99" t="n">
        <v>52</v>
      </c>
      <c r="AQ99" t="s">
        <v>91</v>
      </c>
      <c r="AR99" t="s"/>
      <c r="AS99" t="s"/>
      <c r="AT99" t="s">
        <v>92</v>
      </c>
      <c r="AU99" t="s">
        <v>90</v>
      </c>
      <c r="AV99" t="s"/>
      <c r="AW99" t="s"/>
      <c r="AX99" t="s">
        <v>90</v>
      </c>
      <c r="AY99" t="n">
        <v>4347278</v>
      </c>
      <c r="AZ99" t="s">
        <v>444</v>
      </c>
      <c r="BA99" t="s">
        <v>445</v>
      </c>
      <c r="BB99" t="s">
        <v>446</v>
      </c>
      <c r="BC99" t="n">
        <v>4.879448</v>
      </c>
      <c r="BD99" t="n">
        <v>52.362075</v>
      </c>
      <c r="BE99" t="s">
        <v>219</v>
      </c>
      <c r="BF99" t="s">
        <v>83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127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441</v>
      </c>
      <c r="F100" t="n">
        <v>375548</v>
      </c>
      <c r="G100" t="s">
        <v>74</v>
      </c>
      <c r="H100" t="s">
        <v>75</v>
      </c>
      <c r="I100" t="s"/>
      <c r="J100" t="s">
        <v>76</v>
      </c>
      <c r="K100" t="n">
        <v>142</v>
      </c>
      <c r="L100" t="s">
        <v>77</v>
      </c>
      <c r="M100" t="s"/>
      <c r="N100" t="s">
        <v>447</v>
      </c>
      <c r="O100" t="s">
        <v>79</v>
      </c>
      <c r="P100" t="s">
        <v>441</v>
      </c>
      <c r="Q100" t="s"/>
      <c r="R100" t="s">
        <v>120</v>
      </c>
      <c r="S100" t="s">
        <v>448</v>
      </c>
      <c r="T100" t="s">
        <v>83</v>
      </c>
      <c r="U100" t="s">
        <v>84</v>
      </c>
      <c r="V100" t="s">
        <v>85</v>
      </c>
      <c r="W100" t="s">
        <v>108</v>
      </c>
      <c r="X100" t="s"/>
      <c r="Y100" t="s">
        <v>87</v>
      </c>
      <c r="Z100">
        <f>HYPERLINK("https://hotelmonitor-cachepage.eclerx.com/savepage/tk_15441703483068504_sr_8422.html","info")</f>
        <v/>
      </c>
      <c r="AA100" t="n">
        <v>18903</v>
      </c>
      <c r="AB100" t="s">
        <v>449</v>
      </c>
      <c r="AC100" t="s"/>
      <c r="AD100" t="s">
        <v>89</v>
      </c>
      <c r="AE100" t="s"/>
      <c r="AF100" t="s"/>
      <c r="AG100" t="s"/>
      <c r="AH100" t="s"/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52</v>
      </c>
      <c r="AQ100" t="s">
        <v>91</v>
      </c>
      <c r="AR100" t="s"/>
      <c r="AS100" t="s"/>
      <c r="AT100" t="s">
        <v>92</v>
      </c>
      <c r="AU100" t="s">
        <v>90</v>
      </c>
      <c r="AV100" t="s"/>
      <c r="AW100" t="s"/>
      <c r="AX100" t="s">
        <v>90</v>
      </c>
      <c r="AY100" t="n">
        <v>4347278</v>
      </c>
      <c r="AZ100" t="s">
        <v>444</v>
      </c>
      <c r="BA100" t="s">
        <v>445</v>
      </c>
      <c r="BB100" t="s">
        <v>446</v>
      </c>
      <c r="BC100" t="n">
        <v>4.879448</v>
      </c>
      <c r="BD100" t="n">
        <v>52.362075</v>
      </c>
      <c r="BE100" t="s">
        <v>450</v>
      </c>
      <c r="BF100" t="s">
        <v>83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127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441</v>
      </c>
      <c r="F101" t="n">
        <v>375548</v>
      </c>
      <c r="G101" t="s">
        <v>74</v>
      </c>
      <c r="H101" t="s">
        <v>75</v>
      </c>
      <c r="I101" t="s"/>
      <c r="J101" t="s">
        <v>76</v>
      </c>
      <c r="K101" t="n">
        <v>128</v>
      </c>
      <c r="L101" t="s">
        <v>77</v>
      </c>
      <c r="M101" t="s"/>
      <c r="N101" t="s">
        <v>442</v>
      </c>
      <c r="O101" t="s">
        <v>79</v>
      </c>
      <c r="P101" t="s">
        <v>441</v>
      </c>
      <c r="Q101" t="s"/>
      <c r="R101" t="s">
        <v>120</v>
      </c>
      <c r="S101" t="s">
        <v>451</v>
      </c>
      <c r="T101" t="s">
        <v>83</v>
      </c>
      <c r="U101" t="s">
        <v>84</v>
      </c>
      <c r="V101" t="s">
        <v>85</v>
      </c>
      <c r="W101" t="s">
        <v>108</v>
      </c>
      <c r="X101" t="s"/>
      <c r="Y101" t="s">
        <v>87</v>
      </c>
      <c r="Z101">
        <f>HYPERLINK("https://hotelmonitor-cachepage.eclerx.com/savepage/tk_15441703483068504_sr_8422.html","info")</f>
        <v/>
      </c>
      <c r="AA101" t="n">
        <v>18903</v>
      </c>
      <c r="AB101" t="s">
        <v>452</v>
      </c>
      <c r="AC101" t="s"/>
      <c r="AD101" t="s">
        <v>89</v>
      </c>
      <c r="AE101" t="s"/>
      <c r="AF101" t="s"/>
      <c r="AG101" t="s"/>
      <c r="AH101" t="s"/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52</v>
      </c>
      <c r="AQ101" t="s">
        <v>91</v>
      </c>
      <c r="AR101" t="s"/>
      <c r="AS101" t="s"/>
      <c r="AT101" t="s">
        <v>92</v>
      </c>
      <c r="AU101" t="s">
        <v>90</v>
      </c>
      <c r="AV101" t="s"/>
      <c r="AW101" t="s"/>
      <c r="AX101" t="s">
        <v>90</v>
      </c>
      <c r="AY101" t="n">
        <v>4347278</v>
      </c>
      <c r="AZ101" t="s">
        <v>444</v>
      </c>
      <c r="BA101" t="s">
        <v>445</v>
      </c>
      <c r="BB101" t="s">
        <v>446</v>
      </c>
      <c r="BC101" t="n">
        <v>4.879448</v>
      </c>
      <c r="BD101" t="n">
        <v>52.362075</v>
      </c>
      <c r="BE101" t="s">
        <v>199</v>
      </c>
      <c r="BF101" t="s">
        <v>83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127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441</v>
      </c>
      <c r="F102" t="n">
        <v>375548</v>
      </c>
      <c r="G102" t="s">
        <v>74</v>
      </c>
      <c r="H102" t="s">
        <v>75</v>
      </c>
      <c r="I102" t="s"/>
      <c r="J102" t="s">
        <v>76</v>
      </c>
      <c r="K102" t="n">
        <v>125.5</v>
      </c>
      <c r="L102" t="s">
        <v>77</v>
      </c>
      <c r="M102" t="s"/>
      <c r="N102" t="s">
        <v>453</v>
      </c>
      <c r="O102" t="s">
        <v>79</v>
      </c>
      <c r="P102" t="s">
        <v>441</v>
      </c>
      <c r="Q102" t="s"/>
      <c r="R102" t="s">
        <v>120</v>
      </c>
      <c r="S102" t="s">
        <v>454</v>
      </c>
      <c r="T102" t="s">
        <v>83</v>
      </c>
      <c r="U102" t="s">
        <v>84</v>
      </c>
      <c r="V102" t="s">
        <v>85</v>
      </c>
      <c r="W102" t="s">
        <v>108</v>
      </c>
      <c r="X102" t="s"/>
      <c r="Y102" t="s">
        <v>87</v>
      </c>
      <c r="Z102">
        <f>HYPERLINK("https://hotelmonitor-cachepage.eclerx.com/savepage/tk_15441703483068504_sr_8422.html","info")</f>
        <v/>
      </c>
      <c r="AA102" t="n">
        <v>18903</v>
      </c>
      <c r="AB102" t="s">
        <v>455</v>
      </c>
      <c r="AC102" t="s"/>
      <c r="AD102" t="s">
        <v>89</v>
      </c>
      <c r="AE102" t="s"/>
      <c r="AF102" t="s"/>
      <c r="AG102" t="s"/>
      <c r="AH102" t="s"/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52</v>
      </c>
      <c r="AQ102" t="s">
        <v>91</v>
      </c>
      <c r="AR102" t="s"/>
      <c r="AS102" t="s"/>
      <c r="AT102" t="s">
        <v>92</v>
      </c>
      <c r="AU102" t="s">
        <v>90</v>
      </c>
      <c r="AV102" t="s"/>
      <c r="AW102" t="s"/>
      <c r="AX102" t="s">
        <v>93</v>
      </c>
      <c r="AY102" t="n">
        <v>4347278</v>
      </c>
      <c r="AZ102" t="s">
        <v>444</v>
      </c>
      <c r="BA102" t="s">
        <v>445</v>
      </c>
      <c r="BB102" t="s">
        <v>446</v>
      </c>
      <c r="BC102" t="n">
        <v>4.879448</v>
      </c>
      <c r="BD102" t="n">
        <v>52.362075</v>
      </c>
      <c r="BE102" t="s">
        <v>401</v>
      </c>
      <c r="BF102" t="s">
        <v>83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127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441</v>
      </c>
      <c r="F103" t="n">
        <v>375548</v>
      </c>
      <c r="G103" t="s">
        <v>74</v>
      </c>
      <c r="H103" t="s">
        <v>75</v>
      </c>
      <c r="I103" t="s"/>
      <c r="J103" t="s">
        <v>76</v>
      </c>
      <c r="K103" t="n">
        <v>118</v>
      </c>
      <c r="L103" t="s">
        <v>77</v>
      </c>
      <c r="M103" t="s"/>
      <c r="N103" t="s">
        <v>447</v>
      </c>
      <c r="O103" t="s">
        <v>79</v>
      </c>
      <c r="P103" t="s">
        <v>441</v>
      </c>
      <c r="Q103" t="s"/>
      <c r="R103" t="s">
        <v>120</v>
      </c>
      <c r="S103" t="s">
        <v>104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HYPERLINK("https://hotelmonitor-cachepage.eclerx.com/savepage/tk_15441703483068504_sr_8422.html","info")</f>
        <v/>
      </c>
      <c r="AA103" t="n">
        <v>18903</v>
      </c>
      <c r="AB103" t="s">
        <v>456</v>
      </c>
      <c r="AC103" t="s"/>
      <c r="AD103" t="s">
        <v>89</v>
      </c>
      <c r="AE103" t="s"/>
      <c r="AF103" t="s"/>
      <c r="AG103" t="s"/>
      <c r="AH103" t="s"/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52</v>
      </c>
      <c r="AQ103" t="s">
        <v>91</v>
      </c>
      <c r="AR103" t="s"/>
      <c r="AS103" t="s"/>
      <c r="AT103" t="s">
        <v>92</v>
      </c>
      <c r="AU103" t="s">
        <v>90</v>
      </c>
      <c r="AV103" t="s"/>
      <c r="AW103" t="s"/>
      <c r="AX103" t="s">
        <v>90</v>
      </c>
      <c r="AY103" t="n">
        <v>4347278</v>
      </c>
      <c r="AZ103" t="s">
        <v>444</v>
      </c>
      <c r="BA103" t="s">
        <v>445</v>
      </c>
      <c r="BB103" t="s">
        <v>446</v>
      </c>
      <c r="BC103" t="n">
        <v>4.879448</v>
      </c>
      <c r="BD103" t="n">
        <v>52.362075</v>
      </c>
      <c r="BE103" t="s">
        <v>213</v>
      </c>
      <c r="BF103" t="s">
        <v>83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127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441</v>
      </c>
      <c r="F104" t="n">
        <v>375548</v>
      </c>
      <c r="G104" t="s">
        <v>74</v>
      </c>
      <c r="H104" t="s">
        <v>75</v>
      </c>
      <c r="I104" t="s"/>
      <c r="J104" t="s">
        <v>76</v>
      </c>
      <c r="K104" t="n">
        <v>104</v>
      </c>
      <c r="L104" t="s">
        <v>77</v>
      </c>
      <c r="M104" t="s"/>
      <c r="N104" t="s">
        <v>453</v>
      </c>
      <c r="O104" t="s">
        <v>79</v>
      </c>
      <c r="P104" t="s">
        <v>441</v>
      </c>
      <c r="Q104" t="s"/>
      <c r="R104" t="s">
        <v>120</v>
      </c>
      <c r="S104" t="s">
        <v>457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HYPERLINK("https://hotelmonitor-cachepage.eclerx.com/savepage/tk_15441703483068504_sr_8422.html","info")</f>
        <v/>
      </c>
      <c r="AA104" t="n">
        <v>18903</v>
      </c>
      <c r="AB104" t="s">
        <v>458</v>
      </c>
      <c r="AC104" t="s"/>
      <c r="AD104" t="s">
        <v>89</v>
      </c>
      <c r="AE104" t="s"/>
      <c r="AF104" t="s"/>
      <c r="AG104" t="s"/>
      <c r="AH104" t="s"/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52</v>
      </c>
      <c r="AQ104" t="s">
        <v>91</v>
      </c>
      <c r="AR104" t="s"/>
      <c r="AS104" t="s"/>
      <c r="AT104" t="s">
        <v>92</v>
      </c>
      <c r="AU104" t="s">
        <v>90</v>
      </c>
      <c r="AV104" t="s"/>
      <c r="AW104" t="s"/>
      <c r="AX104" t="s">
        <v>93</v>
      </c>
      <c r="AY104" t="n">
        <v>4347278</v>
      </c>
      <c r="AZ104" t="s">
        <v>444</v>
      </c>
      <c r="BA104" t="s">
        <v>445</v>
      </c>
      <c r="BB104" t="s">
        <v>446</v>
      </c>
      <c r="BC104" t="n">
        <v>4.879448</v>
      </c>
      <c r="BD104" t="n">
        <v>52.362075</v>
      </c>
      <c r="BE104" t="s">
        <v>126</v>
      </c>
      <c r="BF104" t="s">
        <v>83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127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459</v>
      </c>
      <c r="F105" t="n">
        <v>3418498</v>
      </c>
      <c r="G105" t="s">
        <v>74</v>
      </c>
      <c r="H105" t="s">
        <v>75</v>
      </c>
      <c r="I105" t="s"/>
      <c r="J105" t="s">
        <v>76</v>
      </c>
      <c r="K105" t="n">
        <v>70.25</v>
      </c>
      <c r="L105" t="s">
        <v>77</v>
      </c>
      <c r="M105" t="s"/>
      <c r="N105" t="s">
        <v>240</v>
      </c>
      <c r="O105" t="s">
        <v>79</v>
      </c>
      <c r="P105" t="s">
        <v>460</v>
      </c>
      <c r="Q105" t="s"/>
      <c r="R105" t="s">
        <v>425</v>
      </c>
      <c r="S105" t="s">
        <v>461</v>
      </c>
      <c r="T105" t="s">
        <v>83</v>
      </c>
      <c r="U105" t="s">
        <v>84</v>
      </c>
      <c r="V105" t="s">
        <v>85</v>
      </c>
      <c r="W105" t="s">
        <v>86</v>
      </c>
      <c r="X105" t="s"/>
      <c r="Y105" t="s">
        <v>87</v>
      </c>
      <c r="Z105">
        <f>HYPERLINK("https://hotelmonitor-cachepage.eclerx.com/savepage/tk_1544170354954728_sr_8422.html","info")</f>
        <v/>
      </c>
      <c r="AA105" t="n">
        <v>543643</v>
      </c>
      <c r="AB105" t="s">
        <v>462</v>
      </c>
      <c r="AC105" t="s"/>
      <c r="AD105" t="s">
        <v>89</v>
      </c>
      <c r="AE105" t="s"/>
      <c r="AF105" t="s"/>
      <c r="AG105" t="s"/>
      <c r="AH105" t="s"/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66</v>
      </c>
      <c r="AQ105" t="s">
        <v>91</v>
      </c>
      <c r="AR105" t="s"/>
      <c r="AS105" t="s"/>
      <c r="AT105" t="s">
        <v>92</v>
      </c>
      <c r="AU105" t="s">
        <v>90</v>
      </c>
      <c r="AV105" t="s"/>
      <c r="AW105" t="s"/>
      <c r="AX105" t="s">
        <v>90</v>
      </c>
      <c r="AY105" t="n">
        <v>3418533</v>
      </c>
      <c r="AZ105" t="s">
        <v>463</v>
      </c>
      <c r="BA105" t="s">
        <v>464</v>
      </c>
      <c r="BB105" t="s">
        <v>465</v>
      </c>
      <c r="BC105" t="n">
        <v>4.944937</v>
      </c>
      <c r="BD105" t="n">
        <v>52.31315</v>
      </c>
      <c r="BE105" t="s">
        <v>466</v>
      </c>
      <c r="BF105" t="s">
        <v>83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127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459</v>
      </c>
      <c r="F106" t="n">
        <v>3418498</v>
      </c>
      <c r="G106" t="s">
        <v>74</v>
      </c>
      <c r="H106" t="s">
        <v>75</v>
      </c>
      <c r="I106" t="s"/>
      <c r="J106" t="s">
        <v>76</v>
      </c>
      <c r="K106" t="n">
        <v>74.75</v>
      </c>
      <c r="L106" t="s">
        <v>77</v>
      </c>
      <c r="M106" t="s"/>
      <c r="N106" t="s">
        <v>329</v>
      </c>
      <c r="O106" t="s">
        <v>79</v>
      </c>
      <c r="P106" t="s">
        <v>460</v>
      </c>
      <c r="Q106" t="s"/>
      <c r="R106" t="s">
        <v>425</v>
      </c>
      <c r="S106" t="s">
        <v>467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HYPERLINK("https://hotelmonitor-cachepage.eclerx.com/savepage/tk_1544170354954728_sr_8422.html","info")</f>
        <v/>
      </c>
      <c r="AA106" t="n">
        <v>543643</v>
      </c>
      <c r="AB106" t="s">
        <v>468</v>
      </c>
      <c r="AC106" t="s"/>
      <c r="AD106" t="s">
        <v>89</v>
      </c>
      <c r="AE106" t="s"/>
      <c r="AF106" t="s"/>
      <c r="AG106" t="s"/>
      <c r="AH106" t="s"/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66</v>
      </c>
      <c r="AQ106" t="s">
        <v>91</v>
      </c>
      <c r="AR106" t="s"/>
      <c r="AS106" t="s"/>
      <c r="AT106" t="s">
        <v>92</v>
      </c>
      <c r="AU106" t="s">
        <v>90</v>
      </c>
      <c r="AV106" t="s"/>
      <c r="AW106" t="s"/>
      <c r="AX106" t="s">
        <v>90</v>
      </c>
      <c r="AY106" t="n">
        <v>3418533</v>
      </c>
      <c r="AZ106" t="s">
        <v>463</v>
      </c>
      <c r="BA106" t="s">
        <v>464</v>
      </c>
      <c r="BB106" t="s">
        <v>465</v>
      </c>
      <c r="BC106" t="n">
        <v>4.944937</v>
      </c>
      <c r="BD106" t="n">
        <v>52.31315</v>
      </c>
      <c r="BE106" t="s">
        <v>469</v>
      </c>
      <c r="BF106" t="s">
        <v>83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127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459</v>
      </c>
      <c r="F107" t="n">
        <v>3418498</v>
      </c>
      <c r="G107" t="s">
        <v>74</v>
      </c>
      <c r="H107" t="s">
        <v>75</v>
      </c>
      <c r="I107" t="s"/>
      <c r="J107" t="s">
        <v>76</v>
      </c>
      <c r="K107" t="n">
        <v>68.25</v>
      </c>
      <c r="L107" t="s">
        <v>77</v>
      </c>
      <c r="M107" t="s"/>
      <c r="N107" t="s">
        <v>470</v>
      </c>
      <c r="O107" t="s">
        <v>79</v>
      </c>
      <c r="P107" t="s">
        <v>460</v>
      </c>
      <c r="Q107" t="s"/>
      <c r="R107" t="s">
        <v>425</v>
      </c>
      <c r="S107" t="s">
        <v>471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HYPERLINK("https://hotelmonitor-cachepage.eclerx.com/savepage/tk_1544170354954728_sr_8422.html","info")</f>
        <v/>
      </c>
      <c r="AA107" t="n">
        <v>543643</v>
      </c>
      <c r="AB107" t="s">
        <v>472</v>
      </c>
      <c r="AC107" t="s"/>
      <c r="AD107" t="s">
        <v>89</v>
      </c>
      <c r="AE107" t="s"/>
      <c r="AF107" t="s"/>
      <c r="AG107" t="s"/>
      <c r="AH107" t="s"/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66</v>
      </c>
      <c r="AQ107" t="s">
        <v>91</v>
      </c>
      <c r="AR107" t="s"/>
      <c r="AS107" t="s"/>
      <c r="AT107" t="s">
        <v>92</v>
      </c>
      <c r="AU107" t="s">
        <v>90</v>
      </c>
      <c r="AV107" t="s"/>
      <c r="AW107" t="s"/>
      <c r="AX107" t="s">
        <v>90</v>
      </c>
      <c r="AY107" t="n">
        <v>3418533</v>
      </c>
      <c r="AZ107" t="s">
        <v>463</v>
      </c>
      <c r="BA107" t="s">
        <v>464</v>
      </c>
      <c r="BB107" t="s">
        <v>465</v>
      </c>
      <c r="BC107" t="n">
        <v>4.944937</v>
      </c>
      <c r="BD107" t="n">
        <v>52.31315</v>
      </c>
      <c r="BE107" t="s">
        <v>473</v>
      </c>
      <c r="BF107" t="s">
        <v>83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127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474</v>
      </c>
      <c r="F108" t="n">
        <v>5230271</v>
      </c>
      <c r="G108" t="s">
        <v>74</v>
      </c>
      <c r="H108" t="s">
        <v>75</v>
      </c>
      <c r="I108" t="s"/>
      <c r="J108" t="s">
        <v>76</v>
      </c>
      <c r="K108" t="n">
        <v>137.75</v>
      </c>
      <c r="L108" t="s">
        <v>77</v>
      </c>
      <c r="M108" t="s"/>
      <c r="N108" t="s">
        <v>329</v>
      </c>
      <c r="O108" t="s">
        <v>79</v>
      </c>
      <c r="P108" t="s">
        <v>475</v>
      </c>
      <c r="Q108" t="s"/>
      <c r="R108" t="s">
        <v>120</v>
      </c>
      <c r="S108" t="s">
        <v>476</v>
      </c>
      <c r="T108" t="s">
        <v>83</v>
      </c>
      <c r="U108" t="s">
        <v>84</v>
      </c>
      <c r="V108" t="s">
        <v>85</v>
      </c>
      <c r="W108" t="s">
        <v>108</v>
      </c>
      <c r="X108" t="s"/>
      <c r="Y108" t="s">
        <v>87</v>
      </c>
      <c r="Z108">
        <f>HYPERLINK("https://hotelmonitor-cachepage.eclerx.com/savepage/tk_1544170359640744_sr_8422.html","info")</f>
        <v/>
      </c>
      <c r="AA108" t="n">
        <v>18194</v>
      </c>
      <c r="AB108" t="s">
        <v>477</v>
      </c>
      <c r="AC108" t="s"/>
      <c r="AD108" t="s">
        <v>89</v>
      </c>
      <c r="AE108" t="s"/>
      <c r="AF108" t="s"/>
      <c r="AG108" t="s"/>
      <c r="AH108" t="s"/>
      <c r="AI108" t="s"/>
      <c r="AJ108" t="s"/>
      <c r="AK108" t="s">
        <v>90</v>
      </c>
      <c r="AL108" t="s"/>
      <c r="AM108" t="s"/>
      <c r="AN108" t="s">
        <v>93</v>
      </c>
      <c r="AO108" t="s">
        <v>478</v>
      </c>
      <c r="AP108" t="n">
        <v>76</v>
      </c>
      <c r="AQ108" t="s">
        <v>91</v>
      </c>
      <c r="AR108" t="s"/>
      <c r="AS108" t="s"/>
      <c r="AT108" t="s">
        <v>92</v>
      </c>
      <c r="AU108" t="s">
        <v>90</v>
      </c>
      <c r="AV108" t="s"/>
      <c r="AW108" t="s"/>
      <c r="AX108" t="s">
        <v>90</v>
      </c>
      <c r="AY108" t="n">
        <v>6197391</v>
      </c>
      <c r="AZ108" t="s">
        <v>479</v>
      </c>
      <c r="BA108" t="s">
        <v>480</v>
      </c>
      <c r="BB108" t="s">
        <v>481</v>
      </c>
      <c r="BC108" t="n">
        <v>4.878386</v>
      </c>
      <c r="BD108" t="n">
        <v>52.364153</v>
      </c>
      <c r="BE108" t="s">
        <v>482</v>
      </c>
      <c r="BF108" t="s">
        <v>83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127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483</v>
      </c>
      <c r="F109" t="n">
        <v>76653</v>
      </c>
      <c r="G109" t="s">
        <v>74</v>
      </c>
      <c r="H109" t="s">
        <v>75</v>
      </c>
      <c r="I109" t="s"/>
      <c r="J109" t="s">
        <v>76</v>
      </c>
      <c r="K109" t="n">
        <v>209.75</v>
      </c>
      <c r="L109" t="s">
        <v>77</v>
      </c>
      <c r="M109" t="s"/>
      <c r="N109" t="s">
        <v>484</v>
      </c>
      <c r="O109" t="s">
        <v>79</v>
      </c>
      <c r="P109" t="s">
        <v>485</v>
      </c>
      <c r="Q109" t="s"/>
      <c r="R109" t="s">
        <v>81</v>
      </c>
      <c r="S109" t="s">
        <v>486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HYPERLINK("https://hotelmonitor-cachepage.eclerx.com/savepage/tk_15441703772457883_sr_8422.html","info")</f>
        <v/>
      </c>
      <c r="AA109" t="n">
        <v>5892</v>
      </c>
      <c r="AB109" t="s">
        <v>487</v>
      </c>
      <c r="AC109" t="s"/>
      <c r="AD109" t="s">
        <v>89</v>
      </c>
      <c r="AE109" t="s"/>
      <c r="AF109" t="s"/>
      <c r="AG109" t="s"/>
      <c r="AH109" t="s"/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111</v>
      </c>
      <c r="AQ109" t="s">
        <v>91</v>
      </c>
      <c r="AR109" t="s"/>
      <c r="AS109" t="s"/>
      <c r="AT109" t="s">
        <v>92</v>
      </c>
      <c r="AU109" t="s">
        <v>90</v>
      </c>
      <c r="AV109" t="s"/>
      <c r="AW109" t="s"/>
      <c r="AX109" t="s">
        <v>90</v>
      </c>
      <c r="AY109" t="n">
        <v>3720840</v>
      </c>
      <c r="AZ109" t="s">
        <v>488</v>
      </c>
      <c r="BA109" t="s">
        <v>489</v>
      </c>
      <c r="BB109" t="s">
        <v>490</v>
      </c>
      <c r="BC109" t="n">
        <v>4.897</v>
      </c>
      <c r="BD109" t="n">
        <v>52.366</v>
      </c>
      <c r="BE109" t="s">
        <v>491</v>
      </c>
      <c r="BF109" t="s">
        <v>83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127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483</v>
      </c>
      <c r="F110" t="n">
        <v>76653</v>
      </c>
      <c r="G110" t="s">
        <v>74</v>
      </c>
      <c r="H110" t="s">
        <v>75</v>
      </c>
      <c r="I110" t="s"/>
      <c r="J110" t="s">
        <v>76</v>
      </c>
      <c r="K110" t="n">
        <v>173.25</v>
      </c>
      <c r="L110" t="s">
        <v>77</v>
      </c>
      <c r="M110" t="s"/>
      <c r="N110" t="s">
        <v>141</v>
      </c>
      <c r="O110" t="s">
        <v>79</v>
      </c>
      <c r="P110" t="s">
        <v>485</v>
      </c>
      <c r="Q110" t="s"/>
      <c r="R110" t="s">
        <v>81</v>
      </c>
      <c r="S110" t="s">
        <v>492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HYPERLINK("https://hotelmonitor-cachepage.eclerx.com/savepage/tk_15441703772457883_sr_8422.html","info")</f>
        <v/>
      </c>
      <c r="AA110" t="n">
        <v>5892</v>
      </c>
      <c r="AB110" t="s">
        <v>493</v>
      </c>
      <c r="AC110" t="s"/>
      <c r="AD110" t="s">
        <v>89</v>
      </c>
      <c r="AE110" t="s"/>
      <c r="AF110" t="s"/>
      <c r="AG110" t="s"/>
      <c r="AH110" t="s"/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111</v>
      </c>
      <c r="AQ110" t="s">
        <v>91</v>
      </c>
      <c r="AR110" t="s"/>
      <c r="AS110" t="s"/>
      <c r="AT110" t="s">
        <v>92</v>
      </c>
      <c r="AU110" t="s">
        <v>90</v>
      </c>
      <c r="AV110" t="s"/>
      <c r="AW110" t="s"/>
      <c r="AX110" t="s">
        <v>90</v>
      </c>
      <c r="AY110" t="n">
        <v>3720840</v>
      </c>
      <c r="AZ110" t="s">
        <v>488</v>
      </c>
      <c r="BA110" t="s">
        <v>489</v>
      </c>
      <c r="BB110" t="s">
        <v>490</v>
      </c>
      <c r="BC110" t="n">
        <v>4.897</v>
      </c>
      <c r="BD110" t="n">
        <v>52.366</v>
      </c>
      <c r="BE110" t="s">
        <v>494</v>
      </c>
      <c r="BF110" t="s">
        <v>83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127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483</v>
      </c>
      <c r="F111" t="n">
        <v>76653</v>
      </c>
      <c r="G111" t="s">
        <v>74</v>
      </c>
      <c r="H111" t="s">
        <v>75</v>
      </c>
      <c r="I111" t="s"/>
      <c r="J111" t="s">
        <v>76</v>
      </c>
      <c r="K111" t="n">
        <v>211.5</v>
      </c>
      <c r="L111" t="s">
        <v>77</v>
      </c>
      <c r="M111" t="s"/>
      <c r="N111" t="s">
        <v>495</v>
      </c>
      <c r="O111" t="s">
        <v>79</v>
      </c>
      <c r="P111" t="s">
        <v>485</v>
      </c>
      <c r="Q111" t="s"/>
      <c r="R111" t="s">
        <v>81</v>
      </c>
      <c r="S111" t="s">
        <v>496</v>
      </c>
      <c r="T111" t="s">
        <v>83</v>
      </c>
      <c r="U111" t="s">
        <v>84</v>
      </c>
      <c r="V111" t="s">
        <v>85</v>
      </c>
      <c r="W111" t="s">
        <v>108</v>
      </c>
      <c r="X111" t="s"/>
      <c r="Y111" t="s">
        <v>87</v>
      </c>
      <c r="Z111">
        <f>HYPERLINK("https://hotelmonitor-cachepage.eclerx.com/savepage/tk_15441703772457883_sr_8422.html","info")</f>
        <v/>
      </c>
      <c r="AA111" t="n">
        <v>5892</v>
      </c>
      <c r="AB111" t="s">
        <v>497</v>
      </c>
      <c r="AC111" t="s"/>
      <c r="AD111" t="s">
        <v>89</v>
      </c>
      <c r="AE111" t="s"/>
      <c r="AF111" t="s"/>
      <c r="AG111" t="s"/>
      <c r="AH111" t="s"/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111</v>
      </c>
      <c r="AQ111" t="s">
        <v>91</v>
      </c>
      <c r="AR111" t="s"/>
      <c r="AS111" t="s"/>
      <c r="AT111" t="s">
        <v>92</v>
      </c>
      <c r="AU111" t="s">
        <v>90</v>
      </c>
      <c r="AV111" t="s"/>
      <c r="AW111" t="s"/>
      <c r="AX111" t="s">
        <v>90</v>
      </c>
      <c r="AY111" t="n">
        <v>3720840</v>
      </c>
      <c r="AZ111" t="s">
        <v>488</v>
      </c>
      <c r="BA111" t="s">
        <v>489</v>
      </c>
      <c r="BB111" t="s">
        <v>490</v>
      </c>
      <c r="BC111" t="n">
        <v>4.897</v>
      </c>
      <c r="BD111" t="n">
        <v>52.366</v>
      </c>
      <c r="BE111" t="s">
        <v>498</v>
      </c>
      <c r="BF111" t="s">
        <v>83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127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483</v>
      </c>
      <c r="F112" t="n">
        <v>76653</v>
      </c>
      <c r="G112" t="s">
        <v>74</v>
      </c>
      <c r="H112" t="s">
        <v>75</v>
      </c>
      <c r="I112" t="s"/>
      <c r="J112" t="s">
        <v>76</v>
      </c>
      <c r="K112" t="n">
        <v>248</v>
      </c>
      <c r="L112" t="s">
        <v>77</v>
      </c>
      <c r="M112" t="s"/>
      <c r="N112" t="s">
        <v>499</v>
      </c>
      <c r="O112" t="s">
        <v>79</v>
      </c>
      <c r="P112" t="s">
        <v>485</v>
      </c>
      <c r="Q112" t="s"/>
      <c r="R112" t="s">
        <v>81</v>
      </c>
      <c r="S112" t="s">
        <v>500</v>
      </c>
      <c r="T112" t="s">
        <v>83</v>
      </c>
      <c r="U112" t="s">
        <v>84</v>
      </c>
      <c r="V112" t="s">
        <v>85</v>
      </c>
      <c r="W112" t="s">
        <v>108</v>
      </c>
      <c r="X112" t="s"/>
      <c r="Y112" t="s">
        <v>87</v>
      </c>
      <c r="Z112">
        <f>HYPERLINK("https://hotelmonitor-cachepage.eclerx.com/savepage/tk_15441703772457883_sr_8422.html","info")</f>
        <v/>
      </c>
      <c r="AA112" t="n">
        <v>5892</v>
      </c>
      <c r="AB112" t="s">
        <v>501</v>
      </c>
      <c r="AC112" t="s"/>
      <c r="AD112" t="s">
        <v>89</v>
      </c>
      <c r="AE112" t="s"/>
      <c r="AF112" t="s"/>
      <c r="AG112" t="s"/>
      <c r="AH112" t="s"/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111</v>
      </c>
      <c r="AQ112" t="s">
        <v>91</v>
      </c>
      <c r="AR112" t="s"/>
      <c r="AS112" t="s"/>
      <c r="AT112" t="s">
        <v>92</v>
      </c>
      <c r="AU112" t="s">
        <v>90</v>
      </c>
      <c r="AV112" t="s"/>
      <c r="AW112" t="s"/>
      <c r="AX112" t="s">
        <v>90</v>
      </c>
      <c r="AY112" t="n">
        <v>3720840</v>
      </c>
      <c r="AZ112" t="s">
        <v>488</v>
      </c>
      <c r="BA112" t="s">
        <v>489</v>
      </c>
      <c r="BB112" t="s">
        <v>490</v>
      </c>
      <c r="BC112" t="n">
        <v>4.897</v>
      </c>
      <c r="BD112" t="n">
        <v>52.366</v>
      </c>
      <c r="BE112" t="s">
        <v>502</v>
      </c>
      <c r="BF112" t="s">
        <v>83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127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483</v>
      </c>
      <c r="F113" t="n">
        <v>76653</v>
      </c>
      <c r="G113" t="s">
        <v>74</v>
      </c>
      <c r="H113" t="s">
        <v>75</v>
      </c>
      <c r="I113" t="s"/>
      <c r="J113" t="s">
        <v>76</v>
      </c>
      <c r="K113" t="n">
        <v>182.5</v>
      </c>
      <c r="L113" t="s">
        <v>77</v>
      </c>
      <c r="M113" t="s"/>
      <c r="N113" t="s">
        <v>503</v>
      </c>
      <c r="O113" t="s">
        <v>79</v>
      </c>
      <c r="P113" t="s">
        <v>485</v>
      </c>
      <c r="Q113" t="s"/>
      <c r="R113" t="s">
        <v>81</v>
      </c>
      <c r="S113" t="s">
        <v>504</v>
      </c>
      <c r="T113" t="s">
        <v>83</v>
      </c>
      <c r="U113" t="s">
        <v>84</v>
      </c>
      <c r="V113" t="s">
        <v>85</v>
      </c>
      <c r="W113" t="s">
        <v>108</v>
      </c>
      <c r="X113" t="s"/>
      <c r="Y113" t="s">
        <v>87</v>
      </c>
      <c r="Z113">
        <f>HYPERLINK("https://hotelmonitor-cachepage.eclerx.com/savepage/tk_15441703772457883_sr_8422.html","info")</f>
        <v/>
      </c>
      <c r="AA113" t="n">
        <v>5892</v>
      </c>
      <c r="AB113" t="s">
        <v>505</v>
      </c>
      <c r="AC113" t="s"/>
      <c r="AD113" t="s">
        <v>89</v>
      </c>
      <c r="AE113" t="s"/>
      <c r="AF113" t="s"/>
      <c r="AG113" t="s"/>
      <c r="AH113" t="s"/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111</v>
      </c>
      <c r="AQ113" t="s">
        <v>91</v>
      </c>
      <c r="AR113" t="s"/>
      <c r="AS113" t="s"/>
      <c r="AT113" t="s">
        <v>92</v>
      </c>
      <c r="AU113" t="s">
        <v>90</v>
      </c>
      <c r="AV113" t="s"/>
      <c r="AW113" t="s"/>
      <c r="AX113" t="s">
        <v>90</v>
      </c>
      <c r="AY113" t="n">
        <v>3720840</v>
      </c>
      <c r="AZ113" t="s">
        <v>488</v>
      </c>
      <c r="BA113" t="s">
        <v>489</v>
      </c>
      <c r="BB113" t="s">
        <v>490</v>
      </c>
      <c r="BC113" t="n">
        <v>4.897</v>
      </c>
      <c r="BD113" t="n">
        <v>52.366</v>
      </c>
      <c r="BE113" t="s">
        <v>506</v>
      </c>
      <c r="BF113" t="s">
        <v>83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127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483</v>
      </c>
      <c r="F114" t="n">
        <v>76653</v>
      </c>
      <c r="G114" t="s">
        <v>74</v>
      </c>
      <c r="H114" t="s">
        <v>75</v>
      </c>
      <c r="I114" t="s"/>
      <c r="J114" t="s">
        <v>76</v>
      </c>
      <c r="K114" t="n">
        <v>219</v>
      </c>
      <c r="L114" t="s">
        <v>77</v>
      </c>
      <c r="M114" t="s"/>
      <c r="N114" t="s">
        <v>507</v>
      </c>
      <c r="O114" t="s">
        <v>79</v>
      </c>
      <c r="P114" t="s">
        <v>485</v>
      </c>
      <c r="Q114" t="s"/>
      <c r="R114" t="s">
        <v>81</v>
      </c>
      <c r="S114" t="s">
        <v>508</v>
      </c>
      <c r="T114" t="s">
        <v>83</v>
      </c>
      <c r="U114" t="s">
        <v>84</v>
      </c>
      <c r="V114" t="s">
        <v>85</v>
      </c>
      <c r="W114" t="s">
        <v>108</v>
      </c>
      <c r="X114" t="s"/>
      <c r="Y114" t="s">
        <v>87</v>
      </c>
      <c r="Z114">
        <f>HYPERLINK("https://hotelmonitor-cachepage.eclerx.com/savepage/tk_15441703772457883_sr_8422.html","info")</f>
        <v/>
      </c>
      <c r="AA114" t="n">
        <v>5892</v>
      </c>
      <c r="AB114" t="s">
        <v>509</v>
      </c>
      <c r="AC114" t="s"/>
      <c r="AD114" t="s">
        <v>89</v>
      </c>
      <c r="AE114" t="s"/>
      <c r="AF114" t="s"/>
      <c r="AG114" t="s"/>
      <c r="AH114" t="s"/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111</v>
      </c>
      <c r="AQ114" t="s">
        <v>91</v>
      </c>
      <c r="AR114" t="s"/>
      <c r="AS114" t="s"/>
      <c r="AT114" t="s">
        <v>92</v>
      </c>
      <c r="AU114" t="s">
        <v>90</v>
      </c>
      <c r="AV114" t="s"/>
      <c r="AW114" t="s"/>
      <c r="AX114" t="s">
        <v>90</v>
      </c>
      <c r="AY114" t="n">
        <v>3720840</v>
      </c>
      <c r="AZ114" t="s">
        <v>488</v>
      </c>
      <c r="BA114" t="s">
        <v>489</v>
      </c>
      <c r="BB114" t="s">
        <v>490</v>
      </c>
      <c r="BC114" t="n">
        <v>4.897</v>
      </c>
      <c r="BD114" t="n">
        <v>52.366</v>
      </c>
      <c r="BE114" t="s">
        <v>510</v>
      </c>
      <c r="BF114" t="s">
        <v>83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127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483</v>
      </c>
      <c r="F115" t="n">
        <v>76653</v>
      </c>
      <c r="G115" t="s">
        <v>74</v>
      </c>
      <c r="H115" t="s">
        <v>75</v>
      </c>
      <c r="I115" t="s"/>
      <c r="J115" t="s">
        <v>76</v>
      </c>
      <c r="K115" t="n">
        <v>182.5</v>
      </c>
      <c r="L115" t="s">
        <v>77</v>
      </c>
      <c r="M115" t="s"/>
      <c r="N115" t="s">
        <v>285</v>
      </c>
      <c r="O115" t="s">
        <v>79</v>
      </c>
      <c r="P115" t="s">
        <v>485</v>
      </c>
      <c r="Q115" t="s"/>
      <c r="R115" t="s">
        <v>81</v>
      </c>
      <c r="S115" t="s">
        <v>504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HYPERLINK("https://hotelmonitor-cachepage.eclerx.com/savepage/tk_15441703772457883_sr_8422.html","info")</f>
        <v/>
      </c>
      <c r="AA115" t="n">
        <v>5892</v>
      </c>
      <c r="AB115" t="s">
        <v>511</v>
      </c>
      <c r="AC115" t="s"/>
      <c r="AD115" t="s">
        <v>89</v>
      </c>
      <c r="AE115" t="s"/>
      <c r="AF115" t="s"/>
      <c r="AG115" t="s"/>
      <c r="AH115" t="s"/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111</v>
      </c>
      <c r="AQ115" t="s">
        <v>91</v>
      </c>
      <c r="AR115" t="s"/>
      <c r="AS115" t="s"/>
      <c r="AT115" t="s">
        <v>92</v>
      </c>
      <c r="AU115" t="s">
        <v>90</v>
      </c>
      <c r="AV115" t="s"/>
      <c r="AW115" t="s"/>
      <c r="AX115" t="s">
        <v>90</v>
      </c>
      <c r="AY115" t="n">
        <v>3720840</v>
      </c>
      <c r="AZ115" t="s">
        <v>488</v>
      </c>
      <c r="BA115" t="s">
        <v>489</v>
      </c>
      <c r="BB115" t="s">
        <v>490</v>
      </c>
      <c r="BC115" t="n">
        <v>4.897</v>
      </c>
      <c r="BD115" t="n">
        <v>52.366</v>
      </c>
      <c r="BE115" t="s">
        <v>506</v>
      </c>
      <c r="BF115" t="s">
        <v>83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127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483</v>
      </c>
      <c r="F116" t="n">
        <v>76653</v>
      </c>
      <c r="G116" t="s">
        <v>74</v>
      </c>
      <c r="H116" t="s">
        <v>75</v>
      </c>
      <c r="I116" t="s"/>
      <c r="J116" t="s">
        <v>76</v>
      </c>
      <c r="K116" t="n">
        <v>219</v>
      </c>
      <c r="L116" t="s">
        <v>77</v>
      </c>
      <c r="M116" t="s"/>
      <c r="N116" t="s">
        <v>512</v>
      </c>
      <c r="O116" t="s">
        <v>79</v>
      </c>
      <c r="P116" t="s">
        <v>485</v>
      </c>
      <c r="Q116" t="s"/>
      <c r="R116" t="s">
        <v>81</v>
      </c>
      <c r="S116" t="s">
        <v>508</v>
      </c>
      <c r="T116" t="s">
        <v>83</v>
      </c>
      <c r="U116" t="s">
        <v>84</v>
      </c>
      <c r="V116" t="s">
        <v>85</v>
      </c>
      <c r="W116" t="s">
        <v>86</v>
      </c>
      <c r="X116" t="s"/>
      <c r="Y116" t="s">
        <v>87</v>
      </c>
      <c r="Z116">
        <f>HYPERLINK("https://hotelmonitor-cachepage.eclerx.com/savepage/tk_15441703772457883_sr_8422.html","info")</f>
        <v/>
      </c>
      <c r="AA116" t="n">
        <v>5892</v>
      </c>
      <c r="AB116" t="s">
        <v>513</v>
      </c>
      <c r="AC116" t="s"/>
      <c r="AD116" t="s">
        <v>89</v>
      </c>
      <c r="AE116" t="s"/>
      <c r="AF116" t="s"/>
      <c r="AG116" t="s"/>
      <c r="AH116" t="s"/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111</v>
      </c>
      <c r="AQ116" t="s">
        <v>91</v>
      </c>
      <c r="AR116" t="s"/>
      <c r="AS116" t="s"/>
      <c r="AT116" t="s">
        <v>92</v>
      </c>
      <c r="AU116" t="s">
        <v>90</v>
      </c>
      <c r="AV116" t="s"/>
      <c r="AW116" t="s"/>
      <c r="AX116" t="s">
        <v>90</v>
      </c>
      <c r="AY116" t="n">
        <v>3720840</v>
      </c>
      <c r="AZ116" t="s">
        <v>488</v>
      </c>
      <c r="BA116" t="s">
        <v>489</v>
      </c>
      <c r="BB116" t="s">
        <v>490</v>
      </c>
      <c r="BC116" t="n">
        <v>4.897</v>
      </c>
      <c r="BD116" t="n">
        <v>52.366</v>
      </c>
      <c r="BE116" t="s">
        <v>510</v>
      </c>
      <c r="BF116" t="s">
        <v>83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127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483</v>
      </c>
      <c r="F117" t="n">
        <v>76653</v>
      </c>
      <c r="G117" t="s">
        <v>74</v>
      </c>
      <c r="H117" t="s">
        <v>75</v>
      </c>
      <c r="I117" t="s"/>
      <c r="J117" t="s">
        <v>76</v>
      </c>
      <c r="K117" t="n">
        <v>240.5</v>
      </c>
      <c r="L117" t="s">
        <v>77</v>
      </c>
      <c r="M117" t="s"/>
      <c r="N117" t="s">
        <v>277</v>
      </c>
      <c r="O117" t="s">
        <v>79</v>
      </c>
      <c r="P117" t="s">
        <v>485</v>
      </c>
      <c r="Q117" t="s"/>
      <c r="R117" t="s">
        <v>81</v>
      </c>
      <c r="S117" t="s">
        <v>514</v>
      </c>
      <c r="T117" t="s">
        <v>83</v>
      </c>
      <c r="U117" t="s">
        <v>84</v>
      </c>
      <c r="V117" t="s">
        <v>85</v>
      </c>
      <c r="W117" t="s">
        <v>108</v>
      </c>
      <c r="X117" t="s"/>
      <c r="Y117" t="s">
        <v>87</v>
      </c>
      <c r="Z117">
        <f>HYPERLINK("https://hotelmonitor-cachepage.eclerx.com/savepage/tk_15441703772457883_sr_8422.html","info")</f>
        <v/>
      </c>
      <c r="AA117" t="n">
        <v>5892</v>
      </c>
      <c r="AB117" t="s">
        <v>515</v>
      </c>
      <c r="AC117" t="s"/>
      <c r="AD117" t="s">
        <v>89</v>
      </c>
      <c r="AE117" t="s"/>
      <c r="AF117" t="s"/>
      <c r="AG117" t="s"/>
      <c r="AH117" t="s"/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111</v>
      </c>
      <c r="AQ117" t="s">
        <v>91</v>
      </c>
      <c r="AR117" t="s"/>
      <c r="AS117" t="s"/>
      <c r="AT117" t="s">
        <v>92</v>
      </c>
      <c r="AU117" t="s">
        <v>90</v>
      </c>
      <c r="AV117" t="s"/>
      <c r="AW117" t="s"/>
      <c r="AX117" t="s">
        <v>90</v>
      </c>
      <c r="AY117" t="n">
        <v>3720840</v>
      </c>
      <c r="AZ117" t="s">
        <v>488</v>
      </c>
      <c r="BA117" t="s">
        <v>489</v>
      </c>
      <c r="BB117" t="s">
        <v>490</v>
      </c>
      <c r="BC117" t="n">
        <v>4.897</v>
      </c>
      <c r="BD117" t="n">
        <v>52.366</v>
      </c>
      <c r="BE117" t="s">
        <v>328</v>
      </c>
      <c r="BF117" t="s">
        <v>83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127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483</v>
      </c>
      <c r="F118" t="n">
        <v>76653</v>
      </c>
      <c r="G118" t="s">
        <v>74</v>
      </c>
      <c r="H118" t="s">
        <v>75</v>
      </c>
      <c r="I118" t="s"/>
      <c r="J118" t="s">
        <v>76</v>
      </c>
      <c r="K118" t="n">
        <v>204</v>
      </c>
      <c r="L118" t="s">
        <v>77</v>
      </c>
      <c r="M118" t="s"/>
      <c r="N118" t="s">
        <v>153</v>
      </c>
      <c r="O118" t="s">
        <v>79</v>
      </c>
      <c r="P118" t="s">
        <v>485</v>
      </c>
      <c r="Q118" t="s"/>
      <c r="R118" t="s">
        <v>81</v>
      </c>
      <c r="S118" t="s">
        <v>229</v>
      </c>
      <c r="T118" t="s">
        <v>83</v>
      </c>
      <c r="U118" t="s">
        <v>84</v>
      </c>
      <c r="V118" t="s">
        <v>85</v>
      </c>
      <c r="W118" t="s">
        <v>108</v>
      </c>
      <c r="X118" t="s"/>
      <c r="Y118" t="s">
        <v>87</v>
      </c>
      <c r="Z118">
        <f>HYPERLINK("https://hotelmonitor-cachepage.eclerx.com/savepage/tk_15441703772457883_sr_8422.html","info")</f>
        <v/>
      </c>
      <c r="AA118" t="n">
        <v>5892</v>
      </c>
      <c r="AB118" t="s">
        <v>516</v>
      </c>
      <c r="AC118" t="s"/>
      <c r="AD118" t="s">
        <v>89</v>
      </c>
      <c r="AE118" t="s"/>
      <c r="AF118" t="s"/>
      <c r="AG118" t="s"/>
      <c r="AH118" t="s"/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111</v>
      </c>
      <c r="AQ118" t="s">
        <v>91</v>
      </c>
      <c r="AR118" t="s"/>
      <c r="AS118" t="s"/>
      <c r="AT118" t="s">
        <v>92</v>
      </c>
      <c r="AU118" t="s">
        <v>90</v>
      </c>
      <c r="AV118" t="s"/>
      <c r="AW118" t="s"/>
      <c r="AX118" t="s">
        <v>90</v>
      </c>
      <c r="AY118" t="n">
        <v>3720840</v>
      </c>
      <c r="AZ118" t="s">
        <v>488</v>
      </c>
      <c r="BA118" t="s">
        <v>489</v>
      </c>
      <c r="BB118" t="s">
        <v>490</v>
      </c>
      <c r="BC118" t="n">
        <v>4.897</v>
      </c>
      <c r="BD118" t="n">
        <v>52.366</v>
      </c>
      <c r="BE118" t="s">
        <v>517</v>
      </c>
      <c r="BF118" t="s">
        <v>83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127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518</v>
      </c>
      <c r="F119" t="n">
        <v>202852</v>
      </c>
      <c r="G119" t="s">
        <v>74</v>
      </c>
      <c r="H119" t="s">
        <v>75</v>
      </c>
      <c r="I119" t="s"/>
      <c r="J119" t="s">
        <v>76</v>
      </c>
      <c r="K119" t="n">
        <v>576</v>
      </c>
      <c r="L119" t="s">
        <v>77</v>
      </c>
      <c r="M119" t="s"/>
      <c r="N119" t="s">
        <v>519</v>
      </c>
      <c r="O119" t="s">
        <v>79</v>
      </c>
      <c r="P119" t="s">
        <v>520</v>
      </c>
      <c r="Q119" t="s"/>
      <c r="R119" t="s">
        <v>521</v>
      </c>
      <c r="S119" t="s">
        <v>522</v>
      </c>
      <c r="T119" t="s">
        <v>83</v>
      </c>
      <c r="U119" t="s">
        <v>84</v>
      </c>
      <c r="V119" t="s">
        <v>85</v>
      </c>
      <c r="W119" t="s">
        <v>108</v>
      </c>
      <c r="X119" t="s"/>
      <c r="Y119" t="s">
        <v>87</v>
      </c>
      <c r="Z119">
        <f>HYPERLINK("https://hotelmonitor-cachepage.eclerx.com/savepage/tk_15441703751853714_sr_8422.html","info")</f>
        <v/>
      </c>
      <c r="AA119" t="n">
        <v>87269</v>
      </c>
      <c r="AB119" t="s">
        <v>523</v>
      </c>
      <c r="AC119" t="s"/>
      <c r="AD119" t="s">
        <v>89</v>
      </c>
      <c r="AE119" t="s"/>
      <c r="AF119" t="s"/>
      <c r="AG119" t="s"/>
      <c r="AH119" t="s"/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107</v>
      </c>
      <c r="AQ119" t="s">
        <v>91</v>
      </c>
      <c r="AR119" t="s"/>
      <c r="AS119" t="s"/>
      <c r="AT119" t="s">
        <v>92</v>
      </c>
      <c r="AU119" t="s">
        <v>90</v>
      </c>
      <c r="AV119" t="s"/>
      <c r="AW119" t="s"/>
      <c r="AX119" t="s">
        <v>93</v>
      </c>
      <c r="AY119" t="n">
        <v>3480654</v>
      </c>
      <c r="AZ119" t="s">
        <v>524</v>
      </c>
      <c r="BA119" t="s">
        <v>525</v>
      </c>
      <c r="BB119" t="s">
        <v>526</v>
      </c>
      <c r="BC119" t="n">
        <v>4.895</v>
      </c>
      <c r="BD119" t="n">
        <v>52.371</v>
      </c>
      <c r="BE119" t="s">
        <v>527</v>
      </c>
      <c r="BF119" t="s">
        <v>83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127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518</v>
      </c>
      <c r="F120" t="n">
        <v>202852</v>
      </c>
      <c r="G120" t="s">
        <v>74</v>
      </c>
      <c r="H120" t="s">
        <v>75</v>
      </c>
      <c r="I120" t="s"/>
      <c r="J120" t="s">
        <v>76</v>
      </c>
      <c r="K120" t="n">
        <v>407.5</v>
      </c>
      <c r="L120" t="s">
        <v>77</v>
      </c>
      <c r="M120" t="s"/>
      <c r="N120" t="s">
        <v>528</v>
      </c>
      <c r="O120" t="s">
        <v>79</v>
      </c>
      <c r="P120" t="s">
        <v>520</v>
      </c>
      <c r="Q120" t="s"/>
      <c r="R120" t="s">
        <v>521</v>
      </c>
      <c r="S120" t="s">
        <v>529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HYPERLINK("https://hotelmonitor-cachepage.eclerx.com/savepage/tk_15441703751853714_sr_8422.html","info")</f>
        <v/>
      </c>
      <c r="AA120" t="n">
        <v>87269</v>
      </c>
      <c r="AB120" t="s">
        <v>530</v>
      </c>
      <c r="AC120" t="s"/>
      <c r="AD120" t="s">
        <v>89</v>
      </c>
      <c r="AE120" t="s"/>
      <c r="AF120" t="s"/>
      <c r="AG120" t="s"/>
      <c r="AH120" t="s"/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107</v>
      </c>
      <c r="AQ120" t="s">
        <v>91</v>
      </c>
      <c r="AR120" t="s"/>
      <c r="AS120" t="s"/>
      <c r="AT120" t="s">
        <v>92</v>
      </c>
      <c r="AU120" t="s">
        <v>90</v>
      </c>
      <c r="AV120" t="s"/>
      <c r="AW120" t="s"/>
      <c r="AX120" t="s">
        <v>93</v>
      </c>
      <c r="AY120" t="n">
        <v>3480654</v>
      </c>
      <c r="AZ120" t="s">
        <v>524</v>
      </c>
      <c r="BA120" t="s">
        <v>525</v>
      </c>
      <c r="BB120" t="s">
        <v>526</v>
      </c>
      <c r="BC120" t="n">
        <v>4.895</v>
      </c>
      <c r="BD120" t="n">
        <v>52.371</v>
      </c>
      <c r="BE120" t="s">
        <v>531</v>
      </c>
      <c r="BF120" t="s">
        <v>83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127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518</v>
      </c>
      <c r="F121" t="n">
        <v>202852</v>
      </c>
      <c r="G121" t="s">
        <v>74</v>
      </c>
      <c r="H121" t="s">
        <v>75</v>
      </c>
      <c r="I121" t="s"/>
      <c r="J121" t="s">
        <v>76</v>
      </c>
      <c r="K121" t="n">
        <v>422</v>
      </c>
      <c r="L121" t="s">
        <v>77</v>
      </c>
      <c r="M121" t="s"/>
      <c r="N121" t="s">
        <v>532</v>
      </c>
      <c r="O121" t="s">
        <v>79</v>
      </c>
      <c r="P121" t="s">
        <v>520</v>
      </c>
      <c r="Q121" t="s"/>
      <c r="R121" t="s">
        <v>521</v>
      </c>
      <c r="S121" t="s">
        <v>533</v>
      </c>
      <c r="T121" t="s">
        <v>83</v>
      </c>
      <c r="U121" t="s">
        <v>84</v>
      </c>
      <c r="V121" t="s">
        <v>85</v>
      </c>
      <c r="W121" t="s">
        <v>108</v>
      </c>
      <c r="X121" t="s"/>
      <c r="Y121" t="s">
        <v>87</v>
      </c>
      <c r="Z121">
        <f>HYPERLINK("https://hotelmonitor-cachepage.eclerx.com/savepage/tk_15441703751853714_sr_8422.html","info")</f>
        <v/>
      </c>
      <c r="AA121" t="n">
        <v>87269</v>
      </c>
      <c r="AB121" t="s">
        <v>534</v>
      </c>
      <c r="AC121" t="s"/>
      <c r="AD121" t="s">
        <v>89</v>
      </c>
      <c r="AE121" t="s"/>
      <c r="AF121" t="s"/>
      <c r="AG121" t="s"/>
      <c r="AH121" t="s"/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107</v>
      </c>
      <c r="AQ121" t="s">
        <v>91</v>
      </c>
      <c r="AR121" t="s"/>
      <c r="AS121" t="s"/>
      <c r="AT121" t="s">
        <v>92</v>
      </c>
      <c r="AU121" t="s">
        <v>90</v>
      </c>
      <c r="AV121" t="s"/>
      <c r="AW121" t="s"/>
      <c r="AX121" t="s">
        <v>90</v>
      </c>
      <c r="AY121" t="n">
        <v>3480654</v>
      </c>
      <c r="AZ121" t="s">
        <v>524</v>
      </c>
      <c r="BA121" t="s">
        <v>525</v>
      </c>
      <c r="BB121" t="s">
        <v>526</v>
      </c>
      <c r="BC121" t="n">
        <v>4.895</v>
      </c>
      <c r="BD121" t="n">
        <v>52.371</v>
      </c>
      <c r="BE121" t="s">
        <v>535</v>
      </c>
      <c r="BF121" t="s">
        <v>83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127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518</v>
      </c>
      <c r="F122" t="n">
        <v>202852</v>
      </c>
      <c r="G122" t="s">
        <v>74</v>
      </c>
      <c r="H122" t="s">
        <v>75</v>
      </c>
      <c r="I122" t="s"/>
      <c r="J122" t="s">
        <v>76</v>
      </c>
      <c r="K122" t="n">
        <v>708.5</v>
      </c>
      <c r="L122" t="s">
        <v>77</v>
      </c>
      <c r="M122" t="s"/>
      <c r="N122" t="s">
        <v>536</v>
      </c>
      <c r="O122" t="s">
        <v>79</v>
      </c>
      <c r="P122" t="s">
        <v>520</v>
      </c>
      <c r="Q122" t="s"/>
      <c r="R122" t="s">
        <v>521</v>
      </c>
      <c r="S122" t="s">
        <v>537</v>
      </c>
      <c r="T122" t="s">
        <v>83</v>
      </c>
      <c r="U122" t="s">
        <v>84</v>
      </c>
      <c r="V122" t="s">
        <v>85</v>
      </c>
      <c r="W122" t="s">
        <v>108</v>
      </c>
      <c r="X122" t="s"/>
      <c r="Y122" t="s">
        <v>87</v>
      </c>
      <c r="Z122">
        <f>HYPERLINK("https://hotelmonitor-cachepage.eclerx.com/savepage/tk_15441703751853714_sr_8422.html","info")</f>
        <v/>
      </c>
      <c r="AA122" t="n">
        <v>87269</v>
      </c>
      <c r="AB122" t="s">
        <v>538</v>
      </c>
      <c r="AC122" t="s"/>
      <c r="AD122" t="s">
        <v>89</v>
      </c>
      <c r="AE122" t="s"/>
      <c r="AF122" t="s"/>
      <c r="AG122" t="s"/>
      <c r="AH122" t="s"/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107</v>
      </c>
      <c r="AQ122" t="s">
        <v>91</v>
      </c>
      <c r="AR122" t="s"/>
      <c r="AS122" t="s"/>
      <c r="AT122" t="s">
        <v>92</v>
      </c>
      <c r="AU122" t="s">
        <v>90</v>
      </c>
      <c r="AV122" t="s"/>
      <c r="AW122" t="s"/>
      <c r="AX122" t="s">
        <v>93</v>
      </c>
      <c r="AY122" t="n">
        <v>3480654</v>
      </c>
      <c r="AZ122" t="s">
        <v>524</v>
      </c>
      <c r="BA122" t="s">
        <v>525</v>
      </c>
      <c r="BB122" t="s">
        <v>526</v>
      </c>
      <c r="BC122" t="n">
        <v>4.895</v>
      </c>
      <c r="BD122" t="n">
        <v>52.371</v>
      </c>
      <c r="BE122" t="s">
        <v>539</v>
      </c>
      <c r="BF122" t="s">
        <v>83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127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518</v>
      </c>
      <c r="F123" t="n">
        <v>202852</v>
      </c>
      <c r="G123" t="s">
        <v>74</v>
      </c>
      <c r="H123" t="s">
        <v>75</v>
      </c>
      <c r="I123" t="s"/>
      <c r="J123" t="s">
        <v>76</v>
      </c>
      <c r="K123" t="n">
        <v>531</v>
      </c>
      <c r="L123" t="s">
        <v>77</v>
      </c>
      <c r="M123" t="s"/>
      <c r="N123" t="s">
        <v>519</v>
      </c>
      <c r="O123" t="s">
        <v>79</v>
      </c>
      <c r="P123" t="s">
        <v>520</v>
      </c>
      <c r="Q123" t="s"/>
      <c r="R123" t="s">
        <v>521</v>
      </c>
      <c r="S123" t="s">
        <v>540</v>
      </c>
      <c r="T123" t="s">
        <v>83</v>
      </c>
      <c r="U123" t="s">
        <v>84</v>
      </c>
      <c r="V123" t="s">
        <v>85</v>
      </c>
      <c r="W123" t="s">
        <v>86</v>
      </c>
      <c r="X123" t="s"/>
      <c r="Y123" t="s">
        <v>87</v>
      </c>
      <c r="Z123">
        <f>HYPERLINK("https://hotelmonitor-cachepage.eclerx.com/savepage/tk_15441703751853714_sr_8422.html","info")</f>
        <v/>
      </c>
      <c r="AA123" t="n">
        <v>87269</v>
      </c>
      <c r="AB123" t="s">
        <v>541</v>
      </c>
      <c r="AC123" t="s"/>
      <c r="AD123" t="s">
        <v>89</v>
      </c>
      <c r="AE123" t="s"/>
      <c r="AF123" t="s"/>
      <c r="AG123" t="s"/>
      <c r="AH123" t="s"/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107</v>
      </c>
      <c r="AQ123" t="s">
        <v>91</v>
      </c>
      <c r="AR123" t="s"/>
      <c r="AS123" t="s"/>
      <c r="AT123" t="s">
        <v>92</v>
      </c>
      <c r="AU123" t="s">
        <v>90</v>
      </c>
      <c r="AV123" t="s"/>
      <c r="AW123" t="s"/>
      <c r="AX123" t="s">
        <v>93</v>
      </c>
      <c r="AY123" t="n">
        <v>3480654</v>
      </c>
      <c r="AZ123" t="s">
        <v>524</v>
      </c>
      <c r="BA123" t="s">
        <v>525</v>
      </c>
      <c r="BB123" t="s">
        <v>526</v>
      </c>
      <c r="BC123" t="n">
        <v>4.895</v>
      </c>
      <c r="BD123" t="n">
        <v>52.371</v>
      </c>
      <c r="BE123" t="s">
        <v>542</v>
      </c>
      <c r="BF123" t="s">
        <v>83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127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518</v>
      </c>
      <c r="F124" t="n">
        <v>202852</v>
      </c>
      <c r="G124" t="s">
        <v>74</v>
      </c>
      <c r="H124" t="s">
        <v>75</v>
      </c>
      <c r="I124" t="s"/>
      <c r="J124" t="s">
        <v>76</v>
      </c>
      <c r="K124" t="n">
        <v>423.25</v>
      </c>
      <c r="L124" t="s">
        <v>77</v>
      </c>
      <c r="M124" t="s"/>
      <c r="N124" t="s">
        <v>543</v>
      </c>
      <c r="O124" t="s">
        <v>79</v>
      </c>
      <c r="P124" t="s">
        <v>520</v>
      </c>
      <c r="Q124" t="s"/>
      <c r="R124" t="s">
        <v>521</v>
      </c>
      <c r="S124" t="s">
        <v>544</v>
      </c>
      <c r="T124" t="s">
        <v>83</v>
      </c>
      <c r="U124" t="s">
        <v>84</v>
      </c>
      <c r="V124" t="s">
        <v>85</v>
      </c>
      <c r="W124" t="s">
        <v>108</v>
      </c>
      <c r="X124" t="s"/>
      <c r="Y124" t="s">
        <v>87</v>
      </c>
      <c r="Z124">
        <f>HYPERLINK("https://hotelmonitor-cachepage.eclerx.com/savepage/tk_15441703751853714_sr_8422.html","info")</f>
        <v/>
      </c>
      <c r="AA124" t="n">
        <v>87269</v>
      </c>
      <c r="AB124" t="s">
        <v>545</v>
      </c>
      <c r="AC124" t="s"/>
      <c r="AD124" t="s">
        <v>89</v>
      </c>
      <c r="AE124" t="s"/>
      <c r="AF124" t="s"/>
      <c r="AG124" t="s"/>
      <c r="AH124" t="s"/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107</v>
      </c>
      <c r="AQ124" t="s">
        <v>91</v>
      </c>
      <c r="AR124" t="s"/>
      <c r="AS124" t="s"/>
      <c r="AT124" t="s">
        <v>92</v>
      </c>
      <c r="AU124" t="s">
        <v>90</v>
      </c>
      <c r="AV124" t="s"/>
      <c r="AW124" t="s"/>
      <c r="AX124" t="s">
        <v>93</v>
      </c>
      <c r="AY124" t="n">
        <v>3480654</v>
      </c>
      <c r="AZ124" t="s">
        <v>524</v>
      </c>
      <c r="BA124" t="s">
        <v>525</v>
      </c>
      <c r="BB124" t="s">
        <v>526</v>
      </c>
      <c r="BC124" t="n">
        <v>4.895</v>
      </c>
      <c r="BD124" t="n">
        <v>52.371</v>
      </c>
      <c r="BE124" t="s">
        <v>546</v>
      </c>
      <c r="BF124" t="s">
        <v>83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127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518</v>
      </c>
      <c r="F125" t="n">
        <v>202852</v>
      </c>
      <c r="G125" t="s">
        <v>74</v>
      </c>
      <c r="H125" t="s">
        <v>75</v>
      </c>
      <c r="I125" t="s"/>
      <c r="J125" t="s">
        <v>76</v>
      </c>
      <c r="K125" t="n">
        <v>378.25</v>
      </c>
      <c r="L125" t="s">
        <v>77</v>
      </c>
      <c r="M125" t="s"/>
      <c r="N125" t="s">
        <v>547</v>
      </c>
      <c r="O125" t="s">
        <v>79</v>
      </c>
      <c r="P125" t="s">
        <v>520</v>
      </c>
      <c r="Q125" t="s"/>
      <c r="R125" t="s">
        <v>521</v>
      </c>
      <c r="S125" t="s">
        <v>548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HYPERLINK("https://hotelmonitor-cachepage.eclerx.com/savepage/tk_15441703751853714_sr_8422.html","info")</f>
        <v/>
      </c>
      <c r="AA125" t="n">
        <v>87269</v>
      </c>
      <c r="AB125" t="s">
        <v>549</v>
      </c>
      <c r="AC125" t="s"/>
      <c r="AD125" t="s">
        <v>89</v>
      </c>
      <c r="AE125" t="s"/>
      <c r="AF125" t="s"/>
      <c r="AG125" t="s"/>
      <c r="AH125" t="s"/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107</v>
      </c>
      <c r="AQ125" t="s">
        <v>91</v>
      </c>
      <c r="AR125" t="s"/>
      <c r="AS125" t="s"/>
      <c r="AT125" t="s">
        <v>92</v>
      </c>
      <c r="AU125" t="s">
        <v>90</v>
      </c>
      <c r="AV125" t="s"/>
      <c r="AW125" t="s"/>
      <c r="AX125" t="s">
        <v>93</v>
      </c>
      <c r="AY125" t="n">
        <v>3480654</v>
      </c>
      <c r="AZ125" t="s">
        <v>524</v>
      </c>
      <c r="BA125" t="s">
        <v>525</v>
      </c>
      <c r="BB125" t="s">
        <v>526</v>
      </c>
      <c r="BC125" t="n">
        <v>4.895</v>
      </c>
      <c r="BD125" t="n">
        <v>52.371</v>
      </c>
      <c r="BE125" t="s">
        <v>550</v>
      </c>
      <c r="BF125" t="s">
        <v>83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127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518</v>
      </c>
      <c r="F126" t="n">
        <v>202852</v>
      </c>
      <c r="G126" t="s">
        <v>74</v>
      </c>
      <c r="H126" t="s">
        <v>75</v>
      </c>
      <c r="I126" t="s"/>
      <c r="J126" t="s">
        <v>76</v>
      </c>
      <c r="K126" t="n">
        <v>511</v>
      </c>
      <c r="L126" t="s">
        <v>77</v>
      </c>
      <c r="M126" t="s"/>
      <c r="N126" t="s">
        <v>551</v>
      </c>
      <c r="O126" t="s">
        <v>79</v>
      </c>
      <c r="P126" t="s">
        <v>520</v>
      </c>
      <c r="Q126" t="s"/>
      <c r="R126" t="s">
        <v>521</v>
      </c>
      <c r="S126" t="s">
        <v>552</v>
      </c>
      <c r="T126" t="s">
        <v>83</v>
      </c>
      <c r="U126" t="s">
        <v>84</v>
      </c>
      <c r="V126" t="s">
        <v>85</v>
      </c>
      <c r="W126" t="s">
        <v>108</v>
      </c>
      <c r="X126" t="s"/>
      <c r="Y126" t="s">
        <v>87</v>
      </c>
      <c r="Z126">
        <f>HYPERLINK("https://hotelmonitor-cachepage.eclerx.com/savepage/tk_15441703751853714_sr_8422.html","info")</f>
        <v/>
      </c>
      <c r="AA126" t="n">
        <v>87269</v>
      </c>
      <c r="AB126" t="s">
        <v>553</v>
      </c>
      <c r="AC126" t="s"/>
      <c r="AD126" t="s">
        <v>89</v>
      </c>
      <c r="AE126" t="s"/>
      <c r="AF126" t="s"/>
      <c r="AG126" t="s"/>
      <c r="AH126" t="s"/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107</v>
      </c>
      <c r="AQ126" t="s">
        <v>91</v>
      </c>
      <c r="AR126" t="s"/>
      <c r="AS126" t="s"/>
      <c r="AT126" t="s">
        <v>92</v>
      </c>
      <c r="AU126" t="s">
        <v>90</v>
      </c>
      <c r="AV126" t="s"/>
      <c r="AW126" t="s"/>
      <c r="AX126" t="s">
        <v>90</v>
      </c>
      <c r="AY126" t="n">
        <v>3480654</v>
      </c>
      <c r="AZ126" t="s">
        <v>524</v>
      </c>
      <c r="BA126" t="s">
        <v>525</v>
      </c>
      <c r="BB126" t="s">
        <v>526</v>
      </c>
      <c r="BC126" t="n">
        <v>4.895</v>
      </c>
      <c r="BD126" t="n">
        <v>52.371</v>
      </c>
      <c r="BE126" t="s">
        <v>554</v>
      </c>
      <c r="BF126" t="s">
        <v>83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127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518</v>
      </c>
      <c r="F127" t="n">
        <v>202852</v>
      </c>
      <c r="G127" t="s">
        <v>74</v>
      </c>
      <c r="H127" t="s">
        <v>75</v>
      </c>
      <c r="I127" t="s"/>
      <c r="J127" t="s">
        <v>76</v>
      </c>
      <c r="K127" t="n">
        <v>388.75</v>
      </c>
      <c r="L127" t="s">
        <v>77</v>
      </c>
      <c r="M127" t="s"/>
      <c r="N127" t="s">
        <v>543</v>
      </c>
      <c r="O127" t="s">
        <v>79</v>
      </c>
      <c r="P127" t="s">
        <v>520</v>
      </c>
      <c r="Q127" t="s"/>
      <c r="R127" t="s">
        <v>521</v>
      </c>
      <c r="S127" t="s">
        <v>555</v>
      </c>
      <c r="T127" t="s">
        <v>83</v>
      </c>
      <c r="U127" t="s">
        <v>84</v>
      </c>
      <c r="V127" t="s">
        <v>85</v>
      </c>
      <c r="W127" t="s">
        <v>108</v>
      </c>
      <c r="X127" t="s"/>
      <c r="Y127" t="s">
        <v>87</v>
      </c>
      <c r="Z127">
        <f>HYPERLINK("https://hotelmonitor-cachepage.eclerx.com/savepage/tk_15441703751853714_sr_8422.html","info")</f>
        <v/>
      </c>
      <c r="AA127" t="n">
        <v>87269</v>
      </c>
      <c r="AB127" t="s">
        <v>556</v>
      </c>
      <c r="AC127" t="s"/>
      <c r="AD127" t="s">
        <v>89</v>
      </c>
      <c r="AE127" t="s"/>
      <c r="AF127" t="s"/>
      <c r="AG127" t="s"/>
      <c r="AH127" t="s"/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107</v>
      </c>
      <c r="AQ127" t="s">
        <v>91</v>
      </c>
      <c r="AR127" t="s"/>
      <c r="AS127" t="s"/>
      <c r="AT127" t="s">
        <v>92</v>
      </c>
      <c r="AU127" t="s">
        <v>90</v>
      </c>
      <c r="AV127" t="s"/>
      <c r="AW127" t="s"/>
      <c r="AX127" t="s">
        <v>93</v>
      </c>
      <c r="AY127" t="n">
        <v>3480654</v>
      </c>
      <c r="AZ127" t="s">
        <v>524</v>
      </c>
      <c r="BA127" t="s">
        <v>525</v>
      </c>
      <c r="BB127" t="s">
        <v>526</v>
      </c>
      <c r="BC127" t="n">
        <v>4.895</v>
      </c>
      <c r="BD127" t="n">
        <v>52.371</v>
      </c>
      <c r="BE127" t="s">
        <v>557</v>
      </c>
      <c r="BF127" t="s">
        <v>83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127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518</v>
      </c>
      <c r="F128" t="n">
        <v>202852</v>
      </c>
      <c r="G128" t="s">
        <v>74</v>
      </c>
      <c r="H128" t="s">
        <v>75</v>
      </c>
      <c r="I128" t="s"/>
      <c r="J128" t="s">
        <v>76</v>
      </c>
      <c r="K128" t="n">
        <v>419.75</v>
      </c>
      <c r="L128" t="s">
        <v>77</v>
      </c>
      <c r="M128" t="s"/>
      <c r="N128" t="s">
        <v>528</v>
      </c>
      <c r="O128" t="s">
        <v>79</v>
      </c>
      <c r="P128" t="s">
        <v>520</v>
      </c>
      <c r="Q128" t="s"/>
      <c r="R128" t="s">
        <v>521</v>
      </c>
      <c r="S128" t="s">
        <v>558</v>
      </c>
      <c r="T128" t="s">
        <v>83</v>
      </c>
      <c r="U128" t="s">
        <v>84</v>
      </c>
      <c r="V128" t="s">
        <v>85</v>
      </c>
      <c r="W128" t="s">
        <v>108</v>
      </c>
      <c r="X128" t="s"/>
      <c r="Y128" t="s">
        <v>87</v>
      </c>
      <c r="Z128">
        <f>HYPERLINK("https://hotelmonitor-cachepage.eclerx.com/savepage/tk_15441703751853714_sr_8422.html","info")</f>
        <v/>
      </c>
      <c r="AA128" t="n">
        <v>87269</v>
      </c>
      <c r="AB128" t="s">
        <v>559</v>
      </c>
      <c r="AC128" t="s"/>
      <c r="AD128" t="s">
        <v>89</v>
      </c>
      <c r="AE128" t="s"/>
      <c r="AF128" t="s"/>
      <c r="AG128" t="s"/>
      <c r="AH128" t="s"/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107</v>
      </c>
      <c r="AQ128" t="s">
        <v>91</v>
      </c>
      <c r="AR128" t="s"/>
      <c r="AS128" t="s"/>
      <c r="AT128" t="s">
        <v>92</v>
      </c>
      <c r="AU128" t="s">
        <v>90</v>
      </c>
      <c r="AV128" t="s"/>
      <c r="AW128" t="s"/>
      <c r="AX128" t="s">
        <v>93</v>
      </c>
      <c r="AY128" t="n">
        <v>3480654</v>
      </c>
      <c r="AZ128" t="s">
        <v>524</v>
      </c>
      <c r="BA128" t="s">
        <v>525</v>
      </c>
      <c r="BB128" t="s">
        <v>526</v>
      </c>
      <c r="BC128" t="n">
        <v>4.895</v>
      </c>
      <c r="BD128" t="n">
        <v>52.371</v>
      </c>
      <c r="BE128" t="s">
        <v>555</v>
      </c>
      <c r="BF128" t="s">
        <v>83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127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518</v>
      </c>
      <c r="F129" t="n">
        <v>202852</v>
      </c>
      <c r="G129" t="s">
        <v>74</v>
      </c>
      <c r="H129" t="s">
        <v>75</v>
      </c>
      <c r="I129" t="s"/>
      <c r="J129" t="s">
        <v>76</v>
      </c>
      <c r="K129" t="n">
        <v>380</v>
      </c>
      <c r="L129" t="s">
        <v>77</v>
      </c>
      <c r="M129" t="s"/>
      <c r="N129" t="s">
        <v>560</v>
      </c>
      <c r="O129" t="s">
        <v>79</v>
      </c>
      <c r="P129" t="s">
        <v>520</v>
      </c>
      <c r="Q129" t="s"/>
      <c r="R129" t="s">
        <v>521</v>
      </c>
      <c r="S129" t="s">
        <v>561</v>
      </c>
      <c r="T129" t="s">
        <v>83</v>
      </c>
      <c r="U129" t="s">
        <v>84</v>
      </c>
      <c r="V129" t="s">
        <v>85</v>
      </c>
      <c r="W129" t="s">
        <v>108</v>
      </c>
      <c r="X129" t="s"/>
      <c r="Y129" t="s">
        <v>87</v>
      </c>
      <c r="Z129">
        <f>HYPERLINK("https://hotelmonitor-cachepage.eclerx.com/savepage/tk_15441703751853714_sr_8422.html","info")</f>
        <v/>
      </c>
      <c r="AA129" t="n">
        <v>87269</v>
      </c>
      <c r="AB129" t="s">
        <v>562</v>
      </c>
      <c r="AC129" t="s"/>
      <c r="AD129" t="s">
        <v>89</v>
      </c>
      <c r="AE129" t="s"/>
      <c r="AF129" t="s"/>
      <c r="AG129" t="s"/>
      <c r="AH129" t="s"/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107</v>
      </c>
      <c r="AQ129" t="s">
        <v>91</v>
      </c>
      <c r="AR129" t="s"/>
      <c r="AS129" t="s"/>
      <c r="AT129" t="s">
        <v>92</v>
      </c>
      <c r="AU129" t="s">
        <v>90</v>
      </c>
      <c r="AV129" t="s"/>
      <c r="AW129" t="s"/>
      <c r="AX129" t="s">
        <v>90</v>
      </c>
      <c r="AY129" t="n">
        <v>3480654</v>
      </c>
      <c r="AZ129" t="s">
        <v>524</v>
      </c>
      <c r="BA129" t="s">
        <v>525</v>
      </c>
      <c r="BB129" t="s">
        <v>526</v>
      </c>
      <c r="BC129" t="n">
        <v>4.895</v>
      </c>
      <c r="BD129" t="n">
        <v>52.371</v>
      </c>
      <c r="BE129" t="s">
        <v>563</v>
      </c>
      <c r="BF129" t="s">
        <v>83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127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518</v>
      </c>
      <c r="F130" t="n">
        <v>202852</v>
      </c>
      <c r="G130" t="s">
        <v>74</v>
      </c>
      <c r="H130" t="s">
        <v>75</v>
      </c>
      <c r="I130" t="s"/>
      <c r="J130" t="s">
        <v>76</v>
      </c>
      <c r="K130" t="n">
        <v>731.5</v>
      </c>
      <c r="L130" t="s">
        <v>77</v>
      </c>
      <c r="M130" t="s"/>
      <c r="N130" t="s">
        <v>564</v>
      </c>
      <c r="O130" t="s">
        <v>79</v>
      </c>
      <c r="P130" t="s">
        <v>520</v>
      </c>
      <c r="Q130" t="s"/>
      <c r="R130" t="s">
        <v>521</v>
      </c>
      <c r="S130" t="s">
        <v>565</v>
      </c>
      <c r="T130" t="s">
        <v>83</v>
      </c>
      <c r="U130" t="s">
        <v>84</v>
      </c>
      <c r="V130" t="s">
        <v>85</v>
      </c>
      <c r="W130" t="s">
        <v>108</v>
      </c>
      <c r="X130" t="s"/>
      <c r="Y130" t="s">
        <v>87</v>
      </c>
      <c r="Z130">
        <f>HYPERLINK("https://hotelmonitor-cachepage.eclerx.com/savepage/tk_15441703751853714_sr_8422.html","info")</f>
        <v/>
      </c>
      <c r="AA130" t="n">
        <v>87269</v>
      </c>
      <c r="AB130" t="s">
        <v>566</v>
      </c>
      <c r="AC130" t="s"/>
      <c r="AD130" t="s">
        <v>89</v>
      </c>
      <c r="AE130" t="s"/>
      <c r="AF130" t="s"/>
      <c r="AG130" t="s"/>
      <c r="AH130" t="s"/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107</v>
      </c>
      <c r="AQ130" t="s">
        <v>91</v>
      </c>
      <c r="AR130" t="s"/>
      <c r="AS130" t="s"/>
      <c r="AT130" t="s">
        <v>92</v>
      </c>
      <c r="AU130" t="s">
        <v>90</v>
      </c>
      <c r="AV130" t="s"/>
      <c r="AW130" t="s"/>
      <c r="AX130" t="s">
        <v>90</v>
      </c>
      <c r="AY130" t="n">
        <v>3480654</v>
      </c>
      <c r="AZ130" t="s">
        <v>524</v>
      </c>
      <c r="BA130" t="s">
        <v>525</v>
      </c>
      <c r="BB130" t="s">
        <v>526</v>
      </c>
      <c r="BC130" t="n">
        <v>4.895</v>
      </c>
      <c r="BD130" t="n">
        <v>52.371</v>
      </c>
      <c r="BE130" t="s">
        <v>567</v>
      </c>
      <c r="BF130" t="s">
        <v>83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127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518</v>
      </c>
      <c r="F131" t="n">
        <v>202852</v>
      </c>
      <c r="G131" t="s">
        <v>74</v>
      </c>
      <c r="H131" t="s">
        <v>75</v>
      </c>
      <c r="I131" t="s"/>
      <c r="J131" t="s">
        <v>76</v>
      </c>
      <c r="K131" t="n">
        <v>922.25</v>
      </c>
      <c r="L131" t="s">
        <v>77</v>
      </c>
      <c r="M131" t="s"/>
      <c r="N131" t="s">
        <v>568</v>
      </c>
      <c r="O131" t="s">
        <v>79</v>
      </c>
      <c r="P131" t="s">
        <v>520</v>
      </c>
      <c r="Q131" t="s"/>
      <c r="R131" t="s">
        <v>521</v>
      </c>
      <c r="S131" t="s">
        <v>569</v>
      </c>
      <c r="T131" t="s">
        <v>83</v>
      </c>
      <c r="U131" t="s">
        <v>84</v>
      </c>
      <c r="V131" t="s">
        <v>85</v>
      </c>
      <c r="W131" t="s">
        <v>108</v>
      </c>
      <c r="X131" t="s"/>
      <c r="Y131" t="s">
        <v>87</v>
      </c>
      <c r="Z131">
        <f>HYPERLINK("https://hotelmonitor-cachepage.eclerx.com/savepage/tk_15441703751853714_sr_8422.html","info")</f>
        <v/>
      </c>
      <c r="AA131" t="n">
        <v>87269</v>
      </c>
      <c r="AB131" t="s">
        <v>570</v>
      </c>
      <c r="AC131" t="s"/>
      <c r="AD131" t="s">
        <v>89</v>
      </c>
      <c r="AE131" t="s"/>
      <c r="AF131" t="s"/>
      <c r="AG131" t="s"/>
      <c r="AH131" t="s"/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107</v>
      </c>
      <c r="AQ131" t="s">
        <v>91</v>
      </c>
      <c r="AR131" t="s"/>
      <c r="AS131" t="s"/>
      <c r="AT131" t="s">
        <v>92</v>
      </c>
      <c r="AU131" t="s">
        <v>90</v>
      </c>
      <c r="AV131" t="s"/>
      <c r="AW131" t="s"/>
      <c r="AX131" t="s">
        <v>93</v>
      </c>
      <c r="AY131" t="n">
        <v>3480654</v>
      </c>
      <c r="AZ131" t="s">
        <v>524</v>
      </c>
      <c r="BA131" t="s">
        <v>525</v>
      </c>
      <c r="BB131" t="s">
        <v>526</v>
      </c>
      <c r="BC131" t="n">
        <v>4.895</v>
      </c>
      <c r="BD131" t="n">
        <v>52.371</v>
      </c>
      <c r="BE131" t="s">
        <v>571</v>
      </c>
      <c r="BF131" t="s">
        <v>83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127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518</v>
      </c>
      <c r="F132" t="n">
        <v>202852</v>
      </c>
      <c r="G132" t="s">
        <v>74</v>
      </c>
      <c r="H132" t="s">
        <v>75</v>
      </c>
      <c r="I132" t="s"/>
      <c r="J132" t="s">
        <v>76</v>
      </c>
      <c r="K132" t="n">
        <v>388.75</v>
      </c>
      <c r="L132" t="s">
        <v>77</v>
      </c>
      <c r="M132" t="s"/>
      <c r="N132" t="s">
        <v>547</v>
      </c>
      <c r="O132" t="s">
        <v>79</v>
      </c>
      <c r="P132" t="s">
        <v>520</v>
      </c>
      <c r="Q132" t="s"/>
      <c r="R132" t="s">
        <v>521</v>
      </c>
      <c r="S132" t="s">
        <v>555</v>
      </c>
      <c r="T132" t="s">
        <v>83</v>
      </c>
      <c r="U132" t="s">
        <v>84</v>
      </c>
      <c r="V132" t="s">
        <v>85</v>
      </c>
      <c r="W132" t="s">
        <v>108</v>
      </c>
      <c r="X132" t="s"/>
      <c r="Y132" t="s">
        <v>87</v>
      </c>
      <c r="Z132">
        <f>HYPERLINK("https://hotelmonitor-cachepage.eclerx.com/savepage/tk_15441703751853714_sr_8422.html","info")</f>
        <v/>
      </c>
      <c r="AA132" t="n">
        <v>87269</v>
      </c>
      <c r="AB132" t="s">
        <v>572</v>
      </c>
      <c r="AC132" t="s"/>
      <c r="AD132" t="s">
        <v>89</v>
      </c>
      <c r="AE132" t="s"/>
      <c r="AF132" t="s"/>
      <c r="AG132" t="s"/>
      <c r="AH132" t="s"/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107</v>
      </c>
      <c r="AQ132" t="s">
        <v>91</v>
      </c>
      <c r="AR132" t="s"/>
      <c r="AS132" t="s"/>
      <c r="AT132" t="s">
        <v>92</v>
      </c>
      <c r="AU132" t="s">
        <v>90</v>
      </c>
      <c r="AV132" t="s"/>
      <c r="AW132" t="s"/>
      <c r="AX132" t="s">
        <v>93</v>
      </c>
      <c r="AY132" t="n">
        <v>3480654</v>
      </c>
      <c r="AZ132" t="s">
        <v>524</v>
      </c>
      <c r="BA132" t="s">
        <v>525</v>
      </c>
      <c r="BB132" t="s">
        <v>526</v>
      </c>
      <c r="BC132" t="n">
        <v>4.895</v>
      </c>
      <c r="BD132" t="n">
        <v>52.371</v>
      </c>
      <c r="BE132" t="s">
        <v>557</v>
      </c>
      <c r="BF132" t="s">
        <v>83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127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518</v>
      </c>
      <c r="F133" t="n">
        <v>202852</v>
      </c>
      <c r="G133" t="s">
        <v>74</v>
      </c>
      <c r="H133" t="s">
        <v>75</v>
      </c>
      <c r="I133" t="s"/>
      <c r="J133" t="s">
        <v>76</v>
      </c>
      <c r="K133" t="n">
        <v>380</v>
      </c>
      <c r="L133" t="s">
        <v>77</v>
      </c>
      <c r="M133" t="s"/>
      <c r="N133" t="s">
        <v>573</v>
      </c>
      <c r="O133" t="s">
        <v>79</v>
      </c>
      <c r="P133" t="s">
        <v>520</v>
      </c>
      <c r="Q133" t="s"/>
      <c r="R133" t="s">
        <v>521</v>
      </c>
      <c r="S133" t="s">
        <v>561</v>
      </c>
      <c r="T133" t="s">
        <v>83</v>
      </c>
      <c r="U133" t="s">
        <v>84</v>
      </c>
      <c r="V133" t="s">
        <v>85</v>
      </c>
      <c r="W133" t="s">
        <v>108</v>
      </c>
      <c r="X133" t="s"/>
      <c r="Y133" t="s">
        <v>87</v>
      </c>
      <c r="Z133">
        <f>HYPERLINK("https://hotelmonitor-cachepage.eclerx.com/savepage/tk_15441703751853714_sr_8422.html","info")</f>
        <v/>
      </c>
      <c r="AA133" t="n">
        <v>87269</v>
      </c>
      <c r="AB133" t="s">
        <v>574</v>
      </c>
      <c r="AC133" t="s"/>
      <c r="AD133" t="s">
        <v>89</v>
      </c>
      <c r="AE133" t="s"/>
      <c r="AF133" t="s"/>
      <c r="AG133" t="s"/>
      <c r="AH133" t="s"/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107</v>
      </c>
      <c r="AQ133" t="s">
        <v>91</v>
      </c>
      <c r="AR133" t="s"/>
      <c r="AS133" t="s"/>
      <c r="AT133" t="s">
        <v>92</v>
      </c>
      <c r="AU133" t="s">
        <v>90</v>
      </c>
      <c r="AV133" t="s"/>
      <c r="AW133" t="s"/>
      <c r="AX133" t="s">
        <v>90</v>
      </c>
      <c r="AY133" t="n">
        <v>3480654</v>
      </c>
      <c r="AZ133" t="s">
        <v>524</v>
      </c>
      <c r="BA133" t="s">
        <v>525</v>
      </c>
      <c r="BB133" t="s">
        <v>526</v>
      </c>
      <c r="BC133" t="n">
        <v>4.895</v>
      </c>
      <c r="BD133" t="n">
        <v>52.371</v>
      </c>
      <c r="BE133" t="s">
        <v>563</v>
      </c>
      <c r="BF133" t="s">
        <v>83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127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518</v>
      </c>
      <c r="F134" t="n">
        <v>202852</v>
      </c>
      <c r="G134" t="s">
        <v>74</v>
      </c>
      <c r="H134" t="s">
        <v>75</v>
      </c>
      <c r="I134" t="s"/>
      <c r="J134" t="s">
        <v>76</v>
      </c>
      <c r="K134" t="n">
        <v>378.25</v>
      </c>
      <c r="L134" t="s">
        <v>77</v>
      </c>
      <c r="M134" t="s"/>
      <c r="N134" t="s">
        <v>543</v>
      </c>
      <c r="O134" t="s">
        <v>79</v>
      </c>
      <c r="P134" t="s">
        <v>520</v>
      </c>
      <c r="Q134" t="s"/>
      <c r="R134" t="s">
        <v>521</v>
      </c>
      <c r="S134" t="s">
        <v>548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HYPERLINK("https://hotelmonitor-cachepage.eclerx.com/savepage/tk_15441703751853714_sr_8422.html","info")</f>
        <v/>
      </c>
      <c r="AA134" t="n">
        <v>87269</v>
      </c>
      <c r="AB134" t="s">
        <v>575</v>
      </c>
      <c r="AC134" t="s"/>
      <c r="AD134" t="s">
        <v>89</v>
      </c>
      <c r="AE134" t="s"/>
      <c r="AF134" t="s"/>
      <c r="AG134" t="s"/>
      <c r="AH134" t="s"/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107</v>
      </c>
      <c r="AQ134" t="s">
        <v>91</v>
      </c>
      <c r="AR134" t="s"/>
      <c r="AS134" t="s"/>
      <c r="AT134" t="s">
        <v>92</v>
      </c>
      <c r="AU134" t="s">
        <v>90</v>
      </c>
      <c r="AV134" t="s"/>
      <c r="AW134" t="s"/>
      <c r="AX134" t="s">
        <v>93</v>
      </c>
      <c r="AY134" t="n">
        <v>3480654</v>
      </c>
      <c r="AZ134" t="s">
        <v>524</v>
      </c>
      <c r="BA134" t="s">
        <v>525</v>
      </c>
      <c r="BB134" t="s">
        <v>526</v>
      </c>
      <c r="BC134" t="n">
        <v>4.895</v>
      </c>
      <c r="BD134" t="n">
        <v>52.371</v>
      </c>
      <c r="BE134" t="s">
        <v>550</v>
      </c>
      <c r="BF134" t="s">
        <v>83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127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518</v>
      </c>
      <c r="F135" t="n">
        <v>202852</v>
      </c>
      <c r="G135" t="s">
        <v>74</v>
      </c>
      <c r="H135" t="s">
        <v>75</v>
      </c>
      <c r="I135" t="s"/>
      <c r="J135" t="s">
        <v>76</v>
      </c>
      <c r="K135" t="n">
        <v>341</v>
      </c>
      <c r="L135" t="s">
        <v>77</v>
      </c>
      <c r="M135" t="s"/>
      <c r="N135" t="s">
        <v>547</v>
      </c>
      <c r="O135" t="s">
        <v>79</v>
      </c>
      <c r="P135" t="s">
        <v>520</v>
      </c>
      <c r="Q135" t="s"/>
      <c r="R135" t="s">
        <v>521</v>
      </c>
      <c r="S135" t="s">
        <v>576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HYPERLINK("https://hotelmonitor-cachepage.eclerx.com/savepage/tk_15441703751853714_sr_8422.html","info")</f>
        <v/>
      </c>
      <c r="AA135" t="n">
        <v>87269</v>
      </c>
      <c r="AB135" t="s">
        <v>577</v>
      </c>
      <c r="AC135" t="s"/>
      <c r="AD135" t="s">
        <v>89</v>
      </c>
      <c r="AE135" t="s"/>
      <c r="AF135" t="s"/>
      <c r="AG135" t="s"/>
      <c r="AH135" t="s"/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107</v>
      </c>
      <c r="AQ135" t="s">
        <v>91</v>
      </c>
      <c r="AR135" t="s"/>
      <c r="AS135" t="s"/>
      <c r="AT135" t="s">
        <v>92</v>
      </c>
      <c r="AU135" t="s">
        <v>90</v>
      </c>
      <c r="AV135" t="s"/>
      <c r="AW135" t="s"/>
      <c r="AX135" t="s">
        <v>93</v>
      </c>
      <c r="AY135" t="n">
        <v>3480654</v>
      </c>
      <c r="AZ135" t="s">
        <v>524</v>
      </c>
      <c r="BA135" t="s">
        <v>525</v>
      </c>
      <c r="BB135" t="s">
        <v>526</v>
      </c>
      <c r="BC135" t="n">
        <v>4.895</v>
      </c>
      <c r="BD135" t="n">
        <v>52.371</v>
      </c>
      <c r="BE135" t="s">
        <v>578</v>
      </c>
      <c r="BF135" t="s">
        <v>83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127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518</v>
      </c>
      <c r="F136" t="n">
        <v>202852</v>
      </c>
      <c r="G136" t="s">
        <v>74</v>
      </c>
      <c r="H136" t="s">
        <v>75</v>
      </c>
      <c r="I136" t="s"/>
      <c r="J136" t="s">
        <v>76</v>
      </c>
      <c r="K136" t="n">
        <v>836</v>
      </c>
      <c r="L136" t="s">
        <v>77</v>
      </c>
      <c r="M136" t="s"/>
      <c r="N136" t="s">
        <v>579</v>
      </c>
      <c r="O136" t="s">
        <v>79</v>
      </c>
      <c r="P136" t="s">
        <v>520</v>
      </c>
      <c r="Q136" t="s"/>
      <c r="R136" t="s">
        <v>521</v>
      </c>
      <c r="S136" t="s">
        <v>580</v>
      </c>
      <c r="T136" t="s">
        <v>83</v>
      </c>
      <c r="U136" t="s">
        <v>84</v>
      </c>
      <c r="V136" t="s">
        <v>85</v>
      </c>
      <c r="W136" t="s">
        <v>108</v>
      </c>
      <c r="X136" t="s"/>
      <c r="Y136" t="s">
        <v>87</v>
      </c>
      <c r="Z136">
        <f>HYPERLINK("https://hotelmonitor-cachepage.eclerx.com/savepage/tk_15441703751853714_sr_8422.html","info")</f>
        <v/>
      </c>
      <c r="AA136" t="n">
        <v>87269</v>
      </c>
      <c r="AB136" t="s">
        <v>581</v>
      </c>
      <c r="AC136" t="s"/>
      <c r="AD136" t="s">
        <v>89</v>
      </c>
      <c r="AE136" t="s"/>
      <c r="AF136" t="s"/>
      <c r="AG136" t="s"/>
      <c r="AH136" t="s"/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107</v>
      </c>
      <c r="AQ136" t="s">
        <v>91</v>
      </c>
      <c r="AR136" t="s"/>
      <c r="AS136" t="s"/>
      <c r="AT136" t="s">
        <v>92</v>
      </c>
      <c r="AU136" t="s">
        <v>90</v>
      </c>
      <c r="AV136" t="s"/>
      <c r="AW136" t="s"/>
      <c r="AX136" t="s">
        <v>93</v>
      </c>
      <c r="AY136" t="n">
        <v>3480654</v>
      </c>
      <c r="AZ136" t="s">
        <v>524</v>
      </c>
      <c r="BA136" t="s">
        <v>525</v>
      </c>
      <c r="BB136" t="s">
        <v>526</v>
      </c>
      <c r="BC136" t="n">
        <v>4.895</v>
      </c>
      <c r="BD136" t="n">
        <v>52.371</v>
      </c>
      <c r="BE136" t="s">
        <v>582</v>
      </c>
      <c r="BF136" t="s">
        <v>83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127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518</v>
      </c>
      <c r="F137" t="n">
        <v>202852</v>
      </c>
      <c r="G137" t="s">
        <v>74</v>
      </c>
      <c r="H137" t="s">
        <v>75</v>
      </c>
      <c r="I137" t="s"/>
      <c r="J137" t="s">
        <v>76</v>
      </c>
      <c r="K137" t="n">
        <v>752.75</v>
      </c>
      <c r="L137" t="s">
        <v>77</v>
      </c>
      <c r="M137" t="s"/>
      <c r="N137" t="s">
        <v>579</v>
      </c>
      <c r="O137" t="s">
        <v>79</v>
      </c>
      <c r="P137" t="s">
        <v>520</v>
      </c>
      <c r="Q137" t="s"/>
      <c r="R137" t="s">
        <v>521</v>
      </c>
      <c r="S137" t="s">
        <v>583</v>
      </c>
      <c r="T137" t="s">
        <v>83</v>
      </c>
      <c r="U137" t="s">
        <v>84</v>
      </c>
      <c r="V137" t="s">
        <v>85</v>
      </c>
      <c r="W137" t="s">
        <v>108</v>
      </c>
      <c r="X137" t="s"/>
      <c r="Y137" t="s">
        <v>87</v>
      </c>
      <c r="Z137">
        <f>HYPERLINK("https://hotelmonitor-cachepage.eclerx.com/savepage/tk_15441703751853714_sr_8422.html","info")</f>
        <v/>
      </c>
      <c r="AA137" t="n">
        <v>87269</v>
      </c>
      <c r="AB137" t="s">
        <v>584</v>
      </c>
      <c r="AC137" t="s"/>
      <c r="AD137" t="s">
        <v>89</v>
      </c>
      <c r="AE137" t="s"/>
      <c r="AF137" t="s"/>
      <c r="AG137" t="s"/>
      <c r="AH137" t="s"/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107</v>
      </c>
      <c r="AQ137" t="s">
        <v>91</v>
      </c>
      <c r="AR137" t="s"/>
      <c r="AS137" t="s"/>
      <c r="AT137" t="s">
        <v>92</v>
      </c>
      <c r="AU137" t="s">
        <v>90</v>
      </c>
      <c r="AV137" t="s"/>
      <c r="AW137" t="s"/>
      <c r="AX137" t="s">
        <v>93</v>
      </c>
      <c r="AY137" t="n">
        <v>3480654</v>
      </c>
      <c r="AZ137" t="s">
        <v>524</v>
      </c>
      <c r="BA137" t="s">
        <v>525</v>
      </c>
      <c r="BB137" t="s">
        <v>526</v>
      </c>
      <c r="BC137" t="n">
        <v>4.895</v>
      </c>
      <c r="BD137" t="n">
        <v>52.371</v>
      </c>
      <c r="BE137" t="s">
        <v>585</v>
      </c>
      <c r="BF137" t="s">
        <v>83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127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518</v>
      </c>
      <c r="F138" t="n">
        <v>202852</v>
      </c>
      <c r="G138" t="s">
        <v>74</v>
      </c>
      <c r="H138" t="s">
        <v>75</v>
      </c>
      <c r="I138" t="s"/>
      <c r="J138" t="s">
        <v>76</v>
      </c>
      <c r="K138" t="n">
        <v>452.75</v>
      </c>
      <c r="L138" t="s">
        <v>77</v>
      </c>
      <c r="M138" t="s"/>
      <c r="N138" t="s">
        <v>528</v>
      </c>
      <c r="O138" t="s">
        <v>79</v>
      </c>
      <c r="P138" t="s">
        <v>520</v>
      </c>
      <c r="Q138" t="s"/>
      <c r="R138" t="s">
        <v>521</v>
      </c>
      <c r="S138" t="s">
        <v>586</v>
      </c>
      <c r="T138" t="s">
        <v>83</v>
      </c>
      <c r="U138" t="s">
        <v>84</v>
      </c>
      <c r="V138" t="s">
        <v>85</v>
      </c>
      <c r="W138" t="s">
        <v>108</v>
      </c>
      <c r="X138" t="s"/>
      <c r="Y138" t="s">
        <v>87</v>
      </c>
      <c r="Z138">
        <f>HYPERLINK("https://hotelmonitor-cachepage.eclerx.com/savepage/tk_15441703751853714_sr_8422.html","info")</f>
        <v/>
      </c>
      <c r="AA138" t="n">
        <v>87269</v>
      </c>
      <c r="AB138" t="s">
        <v>587</v>
      </c>
      <c r="AC138" t="s"/>
      <c r="AD138" t="s">
        <v>89</v>
      </c>
      <c r="AE138" t="s"/>
      <c r="AF138" t="s"/>
      <c r="AG138" t="s"/>
      <c r="AH138" t="s"/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107</v>
      </c>
      <c r="AQ138" t="s">
        <v>91</v>
      </c>
      <c r="AR138" t="s"/>
      <c r="AS138" t="s"/>
      <c r="AT138" t="s">
        <v>92</v>
      </c>
      <c r="AU138" t="s">
        <v>90</v>
      </c>
      <c r="AV138" t="s"/>
      <c r="AW138" t="s"/>
      <c r="AX138" t="s">
        <v>93</v>
      </c>
      <c r="AY138" t="n">
        <v>3480654</v>
      </c>
      <c r="AZ138" t="s">
        <v>524</v>
      </c>
      <c r="BA138" t="s">
        <v>525</v>
      </c>
      <c r="BB138" t="s">
        <v>526</v>
      </c>
      <c r="BC138" t="n">
        <v>4.895</v>
      </c>
      <c r="BD138" t="n">
        <v>52.371</v>
      </c>
      <c r="BE138" t="s">
        <v>588</v>
      </c>
      <c r="BF138" t="s">
        <v>83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127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518</v>
      </c>
      <c r="F139" t="n">
        <v>202852</v>
      </c>
      <c r="G139" t="s">
        <v>74</v>
      </c>
      <c r="H139" t="s">
        <v>75</v>
      </c>
      <c r="I139" t="s"/>
      <c r="J139" t="s">
        <v>76</v>
      </c>
      <c r="K139" t="n">
        <v>1024.25</v>
      </c>
      <c r="L139" t="s">
        <v>77</v>
      </c>
      <c r="M139" t="s"/>
      <c r="N139" t="s">
        <v>568</v>
      </c>
      <c r="O139" t="s">
        <v>79</v>
      </c>
      <c r="P139" t="s">
        <v>520</v>
      </c>
      <c r="Q139" t="s"/>
      <c r="R139" t="s">
        <v>521</v>
      </c>
      <c r="S139" t="s">
        <v>589</v>
      </c>
      <c r="T139" t="s">
        <v>83</v>
      </c>
      <c r="U139" t="s">
        <v>84</v>
      </c>
      <c r="V139" t="s">
        <v>85</v>
      </c>
      <c r="W139" t="s">
        <v>108</v>
      </c>
      <c r="X139" t="s"/>
      <c r="Y139" t="s">
        <v>87</v>
      </c>
      <c r="Z139">
        <f>HYPERLINK("https://hotelmonitor-cachepage.eclerx.com/savepage/tk_15441703751853714_sr_8422.html","info")</f>
        <v/>
      </c>
      <c r="AA139" t="n">
        <v>87269</v>
      </c>
      <c r="AB139" t="s">
        <v>590</v>
      </c>
      <c r="AC139" t="s"/>
      <c r="AD139" t="s">
        <v>89</v>
      </c>
      <c r="AE139" t="s"/>
      <c r="AF139" t="s"/>
      <c r="AG139" t="s"/>
      <c r="AH139" t="s"/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107</v>
      </c>
      <c r="AQ139" t="s">
        <v>91</v>
      </c>
      <c r="AR139" t="s"/>
      <c r="AS139" t="s"/>
      <c r="AT139" t="s">
        <v>92</v>
      </c>
      <c r="AU139" t="s">
        <v>90</v>
      </c>
      <c r="AV139" t="s"/>
      <c r="AW139" t="s"/>
      <c r="AX139" t="s">
        <v>93</v>
      </c>
      <c r="AY139" t="n">
        <v>3480654</v>
      </c>
      <c r="AZ139" t="s">
        <v>524</v>
      </c>
      <c r="BA139" t="s">
        <v>525</v>
      </c>
      <c r="BB139" t="s">
        <v>526</v>
      </c>
      <c r="BC139" t="n">
        <v>4.895</v>
      </c>
      <c r="BD139" t="n">
        <v>52.371</v>
      </c>
      <c r="BE139" t="s">
        <v>591</v>
      </c>
      <c r="BF139" t="s">
        <v>83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127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518</v>
      </c>
      <c r="F140" t="n">
        <v>202852</v>
      </c>
      <c r="G140" t="s">
        <v>74</v>
      </c>
      <c r="H140" t="s">
        <v>75</v>
      </c>
      <c r="I140" t="s"/>
      <c r="J140" t="s">
        <v>76</v>
      </c>
      <c r="K140" t="n">
        <v>423.25</v>
      </c>
      <c r="L140" t="s">
        <v>77</v>
      </c>
      <c r="M140" t="s"/>
      <c r="N140" t="s">
        <v>547</v>
      </c>
      <c r="O140" t="s">
        <v>79</v>
      </c>
      <c r="P140" t="s">
        <v>520</v>
      </c>
      <c r="Q140" t="s"/>
      <c r="R140" t="s">
        <v>521</v>
      </c>
      <c r="S140" t="s">
        <v>544</v>
      </c>
      <c r="T140" t="s">
        <v>83</v>
      </c>
      <c r="U140" t="s">
        <v>84</v>
      </c>
      <c r="V140" t="s">
        <v>85</v>
      </c>
      <c r="W140" t="s">
        <v>108</v>
      </c>
      <c r="X140" t="s"/>
      <c r="Y140" t="s">
        <v>87</v>
      </c>
      <c r="Z140">
        <f>HYPERLINK("https://hotelmonitor-cachepage.eclerx.com/savepage/tk_15441703751853714_sr_8422.html","info")</f>
        <v/>
      </c>
      <c r="AA140" t="n">
        <v>87269</v>
      </c>
      <c r="AB140" t="s">
        <v>592</v>
      </c>
      <c r="AC140" t="s"/>
      <c r="AD140" t="s">
        <v>89</v>
      </c>
      <c r="AE140" t="s"/>
      <c r="AF140" t="s"/>
      <c r="AG140" t="s"/>
      <c r="AH140" t="s"/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107</v>
      </c>
      <c r="AQ140" t="s">
        <v>91</v>
      </c>
      <c r="AR140" t="s"/>
      <c r="AS140" t="s"/>
      <c r="AT140" t="s">
        <v>92</v>
      </c>
      <c r="AU140" t="s">
        <v>90</v>
      </c>
      <c r="AV140" t="s"/>
      <c r="AW140" t="s"/>
      <c r="AX140" t="s">
        <v>93</v>
      </c>
      <c r="AY140" t="n">
        <v>3480654</v>
      </c>
      <c r="AZ140" t="s">
        <v>524</v>
      </c>
      <c r="BA140" t="s">
        <v>525</v>
      </c>
      <c r="BB140" t="s">
        <v>526</v>
      </c>
      <c r="BC140" t="n">
        <v>4.895</v>
      </c>
      <c r="BD140" t="n">
        <v>52.371</v>
      </c>
      <c r="BE140" t="s">
        <v>546</v>
      </c>
      <c r="BF140" t="s">
        <v>83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127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518</v>
      </c>
      <c r="F141" t="n">
        <v>202852</v>
      </c>
      <c r="G141" t="s">
        <v>74</v>
      </c>
      <c r="H141" t="s">
        <v>75</v>
      </c>
      <c r="I141" t="s"/>
      <c r="J141" t="s">
        <v>76</v>
      </c>
      <c r="K141" t="n">
        <v>372</v>
      </c>
      <c r="L141" t="s">
        <v>77</v>
      </c>
      <c r="M141" t="s"/>
      <c r="N141" t="s">
        <v>528</v>
      </c>
      <c r="O141" t="s">
        <v>79</v>
      </c>
      <c r="P141" t="s">
        <v>520</v>
      </c>
      <c r="Q141" t="s"/>
      <c r="R141" t="s">
        <v>521</v>
      </c>
      <c r="S141" t="s">
        <v>593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HYPERLINK("https://hotelmonitor-cachepage.eclerx.com/savepage/tk_15441703751853714_sr_8422.html","info")</f>
        <v/>
      </c>
      <c r="AA141" t="n">
        <v>87269</v>
      </c>
      <c r="AB141" t="s">
        <v>594</v>
      </c>
      <c r="AC141" t="s"/>
      <c r="AD141" t="s">
        <v>89</v>
      </c>
      <c r="AE141" t="s"/>
      <c r="AF141" t="s"/>
      <c r="AG141" t="s"/>
      <c r="AH141" t="s"/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107</v>
      </c>
      <c r="AQ141" t="s">
        <v>91</v>
      </c>
      <c r="AR141" t="s"/>
      <c r="AS141" t="s"/>
      <c r="AT141" t="s">
        <v>92</v>
      </c>
      <c r="AU141" t="s">
        <v>90</v>
      </c>
      <c r="AV141" t="s"/>
      <c r="AW141" t="s"/>
      <c r="AX141" t="s">
        <v>93</v>
      </c>
      <c r="AY141" t="n">
        <v>3480654</v>
      </c>
      <c r="AZ141" t="s">
        <v>524</v>
      </c>
      <c r="BA141" t="s">
        <v>525</v>
      </c>
      <c r="BB141" t="s">
        <v>526</v>
      </c>
      <c r="BC141" t="n">
        <v>4.895</v>
      </c>
      <c r="BD141" t="n">
        <v>52.371</v>
      </c>
      <c r="BE141" t="s">
        <v>595</v>
      </c>
      <c r="BF141" t="s">
        <v>83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127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518</v>
      </c>
      <c r="F142" t="n">
        <v>202852</v>
      </c>
      <c r="G142" t="s">
        <v>74</v>
      </c>
      <c r="H142" t="s">
        <v>75</v>
      </c>
      <c r="I142" t="s"/>
      <c r="J142" t="s">
        <v>76</v>
      </c>
      <c r="K142" t="n">
        <v>341</v>
      </c>
      <c r="L142" t="s">
        <v>77</v>
      </c>
      <c r="M142" t="s"/>
      <c r="N142" t="s">
        <v>543</v>
      </c>
      <c r="O142" t="s">
        <v>79</v>
      </c>
      <c r="P142" t="s">
        <v>520</v>
      </c>
      <c r="Q142" t="s"/>
      <c r="R142" t="s">
        <v>521</v>
      </c>
      <c r="S142" t="s">
        <v>576</v>
      </c>
      <c r="T142" t="s">
        <v>83</v>
      </c>
      <c r="U142" t="s">
        <v>84</v>
      </c>
      <c r="V142" t="s">
        <v>85</v>
      </c>
      <c r="W142" t="s">
        <v>86</v>
      </c>
      <c r="X142" t="s"/>
      <c r="Y142" t="s">
        <v>87</v>
      </c>
      <c r="Z142">
        <f>HYPERLINK("https://hotelmonitor-cachepage.eclerx.com/savepage/tk_15441703751853714_sr_8422.html","info")</f>
        <v/>
      </c>
      <c r="AA142" t="n">
        <v>87269</v>
      </c>
      <c r="AB142" t="s">
        <v>596</v>
      </c>
      <c r="AC142" t="s"/>
      <c r="AD142" t="s">
        <v>89</v>
      </c>
      <c r="AE142" t="s"/>
      <c r="AF142" t="s"/>
      <c r="AG142" t="s"/>
      <c r="AH142" t="s"/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107</v>
      </c>
      <c r="AQ142" t="s">
        <v>91</v>
      </c>
      <c r="AR142" t="s"/>
      <c r="AS142" t="s"/>
      <c r="AT142" t="s">
        <v>92</v>
      </c>
      <c r="AU142" t="s">
        <v>90</v>
      </c>
      <c r="AV142" t="s"/>
      <c r="AW142" t="s"/>
      <c r="AX142" t="s">
        <v>93</v>
      </c>
      <c r="AY142" t="n">
        <v>3480654</v>
      </c>
      <c r="AZ142" t="s">
        <v>524</v>
      </c>
      <c r="BA142" t="s">
        <v>525</v>
      </c>
      <c r="BB142" t="s">
        <v>526</v>
      </c>
      <c r="BC142" t="n">
        <v>4.895</v>
      </c>
      <c r="BD142" t="n">
        <v>52.371</v>
      </c>
      <c r="BE142" t="s">
        <v>578</v>
      </c>
      <c r="BF142" t="s">
        <v>83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127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597</v>
      </c>
      <c r="F143" t="n">
        <v>1142524</v>
      </c>
      <c r="G143" t="s">
        <v>74</v>
      </c>
      <c r="H143" t="s">
        <v>75</v>
      </c>
      <c r="I143" t="s"/>
      <c r="J143" t="s">
        <v>76</v>
      </c>
      <c r="K143" t="n">
        <v>63.5</v>
      </c>
      <c r="L143" t="s">
        <v>77</v>
      </c>
      <c r="M143" t="s"/>
      <c r="N143" t="s">
        <v>128</v>
      </c>
      <c r="O143" t="s">
        <v>79</v>
      </c>
      <c r="P143" t="s">
        <v>597</v>
      </c>
      <c r="Q143" t="s"/>
      <c r="R143" t="s">
        <v>120</v>
      </c>
      <c r="S143" t="s">
        <v>598</v>
      </c>
      <c r="T143" t="s">
        <v>83</v>
      </c>
      <c r="U143" t="s">
        <v>84</v>
      </c>
      <c r="V143" t="s">
        <v>85</v>
      </c>
      <c r="W143" t="s">
        <v>108</v>
      </c>
      <c r="X143" t="s"/>
      <c r="Y143" t="s">
        <v>87</v>
      </c>
      <c r="Z143">
        <f>HYPERLINK("https://hotelmonitor-cachepage.eclerx.com/savepage/tk_15441703710376108_sr_8422.html","info")</f>
        <v/>
      </c>
      <c r="AA143" t="n">
        <v>185604</v>
      </c>
      <c r="AB143" t="s">
        <v>599</v>
      </c>
      <c r="AC143" t="s"/>
      <c r="AD143" t="s">
        <v>89</v>
      </c>
      <c r="AE143" t="s"/>
      <c r="AF143" t="s"/>
      <c r="AG143" t="s"/>
      <c r="AH143" t="s"/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99</v>
      </c>
      <c r="AQ143" t="s">
        <v>91</v>
      </c>
      <c r="AR143" t="s"/>
      <c r="AS143" t="s"/>
      <c r="AT143" t="s">
        <v>92</v>
      </c>
      <c r="AU143" t="s">
        <v>90</v>
      </c>
      <c r="AV143" t="s"/>
      <c r="AW143" t="s"/>
      <c r="AX143" t="s">
        <v>90</v>
      </c>
      <c r="AY143" t="n">
        <v>1613943</v>
      </c>
      <c r="AZ143" t="s">
        <v>600</v>
      </c>
      <c r="BA143" t="s">
        <v>601</v>
      </c>
      <c r="BB143" t="s">
        <v>602</v>
      </c>
      <c r="BC143" t="n">
        <v>4.882865</v>
      </c>
      <c r="BD143" t="n">
        <v>52.36096</v>
      </c>
      <c r="BE143" t="s">
        <v>603</v>
      </c>
      <c r="BF143" t="s">
        <v>83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127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597</v>
      </c>
      <c r="F144" t="n">
        <v>1142524</v>
      </c>
      <c r="G144" t="s">
        <v>74</v>
      </c>
      <c r="H144" t="s">
        <v>75</v>
      </c>
      <c r="I144" t="s"/>
      <c r="J144" t="s">
        <v>76</v>
      </c>
      <c r="K144" t="n">
        <v>75</v>
      </c>
      <c r="L144" t="s">
        <v>77</v>
      </c>
      <c r="M144" t="s"/>
      <c r="N144" t="s">
        <v>560</v>
      </c>
      <c r="O144" t="s">
        <v>79</v>
      </c>
      <c r="P144" t="s">
        <v>597</v>
      </c>
      <c r="Q144" t="s"/>
      <c r="R144" t="s">
        <v>120</v>
      </c>
      <c r="S144" t="s">
        <v>604</v>
      </c>
      <c r="T144" t="s">
        <v>83</v>
      </c>
      <c r="U144" t="s">
        <v>84</v>
      </c>
      <c r="V144" t="s">
        <v>85</v>
      </c>
      <c r="W144" t="s">
        <v>108</v>
      </c>
      <c r="X144" t="s"/>
      <c r="Y144" t="s">
        <v>87</v>
      </c>
      <c r="Z144">
        <f>HYPERLINK("https://hotelmonitor-cachepage.eclerx.com/savepage/tk_15441703710376108_sr_8422.html","info")</f>
        <v/>
      </c>
      <c r="AA144" t="n">
        <v>185604</v>
      </c>
      <c r="AB144" t="s">
        <v>605</v>
      </c>
      <c r="AC144" t="s"/>
      <c r="AD144" t="s">
        <v>89</v>
      </c>
      <c r="AE144" t="s"/>
      <c r="AF144" t="s"/>
      <c r="AG144" t="s"/>
      <c r="AH144" t="s"/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99</v>
      </c>
      <c r="AQ144" t="s">
        <v>91</v>
      </c>
      <c r="AR144" t="s"/>
      <c r="AS144" t="s"/>
      <c r="AT144" t="s">
        <v>92</v>
      </c>
      <c r="AU144" t="s">
        <v>90</v>
      </c>
      <c r="AV144" t="s"/>
      <c r="AW144" t="s"/>
      <c r="AX144" t="s">
        <v>90</v>
      </c>
      <c r="AY144" t="n">
        <v>1613943</v>
      </c>
      <c r="AZ144" t="s">
        <v>600</v>
      </c>
      <c r="BA144" t="s">
        <v>601</v>
      </c>
      <c r="BB144" t="s">
        <v>602</v>
      </c>
      <c r="BC144" t="n">
        <v>4.882865</v>
      </c>
      <c r="BD144" t="n">
        <v>52.36096</v>
      </c>
      <c r="BE144" t="s">
        <v>606</v>
      </c>
      <c r="BF144" t="s">
        <v>83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127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597</v>
      </c>
      <c r="F145" t="n">
        <v>1142524</v>
      </c>
      <c r="G145" t="s">
        <v>74</v>
      </c>
      <c r="H145" t="s">
        <v>75</v>
      </c>
      <c r="I145" t="s"/>
      <c r="J145" t="s">
        <v>76</v>
      </c>
      <c r="K145" t="n">
        <v>63.5</v>
      </c>
      <c r="L145" t="s">
        <v>77</v>
      </c>
      <c r="M145" t="s"/>
      <c r="N145" t="s">
        <v>128</v>
      </c>
      <c r="O145" t="s">
        <v>79</v>
      </c>
      <c r="P145" t="s">
        <v>597</v>
      </c>
      <c r="Q145" t="s"/>
      <c r="R145" t="s">
        <v>120</v>
      </c>
      <c r="S145" t="s">
        <v>598</v>
      </c>
      <c r="T145" t="s">
        <v>83</v>
      </c>
      <c r="U145" t="s">
        <v>84</v>
      </c>
      <c r="V145" t="s">
        <v>85</v>
      </c>
      <c r="W145" t="s">
        <v>108</v>
      </c>
      <c r="X145" t="s"/>
      <c r="Y145" t="s">
        <v>87</v>
      </c>
      <c r="Z145">
        <f>HYPERLINK("https://hotelmonitor-cachepage.eclerx.com/savepage/tk_15441703710376108_sr_8422.html","info")</f>
        <v/>
      </c>
      <c r="AA145" t="n">
        <v>185604</v>
      </c>
      <c r="AB145" t="s">
        <v>607</v>
      </c>
      <c r="AC145" t="s"/>
      <c r="AD145" t="s">
        <v>89</v>
      </c>
      <c r="AE145" t="s"/>
      <c r="AF145" t="s"/>
      <c r="AG145" t="s"/>
      <c r="AH145" t="s"/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99</v>
      </c>
      <c r="AQ145" t="s">
        <v>91</v>
      </c>
      <c r="AR145" t="s"/>
      <c r="AS145" t="s"/>
      <c r="AT145" t="s">
        <v>92</v>
      </c>
      <c r="AU145" t="s">
        <v>90</v>
      </c>
      <c r="AV145" t="s"/>
      <c r="AW145" t="s"/>
      <c r="AX145" t="s">
        <v>90</v>
      </c>
      <c r="AY145" t="n">
        <v>1613943</v>
      </c>
      <c r="AZ145" t="s">
        <v>600</v>
      </c>
      <c r="BA145" t="s">
        <v>601</v>
      </c>
      <c r="BB145" t="s">
        <v>602</v>
      </c>
      <c r="BC145" t="n">
        <v>4.882865</v>
      </c>
      <c r="BD145" t="n">
        <v>52.36096</v>
      </c>
      <c r="BE145" t="s">
        <v>603</v>
      </c>
      <c r="BF145" t="s">
        <v>83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127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608</v>
      </c>
      <c r="F146" t="n">
        <v>202847</v>
      </c>
      <c r="G146" t="s">
        <v>74</v>
      </c>
      <c r="H146" t="s">
        <v>75</v>
      </c>
      <c r="I146" t="s"/>
      <c r="J146" t="s">
        <v>76</v>
      </c>
      <c r="K146" t="n">
        <v>169.5</v>
      </c>
      <c r="L146" t="s">
        <v>77</v>
      </c>
      <c r="M146" t="s"/>
      <c r="N146" t="s">
        <v>609</v>
      </c>
      <c r="O146" t="s">
        <v>79</v>
      </c>
      <c r="P146" t="s">
        <v>610</v>
      </c>
      <c r="Q146" t="s"/>
      <c r="R146" t="s">
        <v>120</v>
      </c>
      <c r="S146" t="s">
        <v>352</v>
      </c>
      <c r="T146" t="s">
        <v>83</v>
      </c>
      <c r="U146" t="s">
        <v>84</v>
      </c>
      <c r="V146" t="s">
        <v>85</v>
      </c>
      <c r="W146" t="s">
        <v>108</v>
      </c>
      <c r="X146" t="s"/>
      <c r="Y146" t="s">
        <v>87</v>
      </c>
      <c r="Z146">
        <f>HYPERLINK("https://hotelmonitor-cachepage.eclerx.com/savepage/tk_15441703419418778_sr_8422.html","info")</f>
        <v/>
      </c>
      <c r="AA146" t="n">
        <v>87266</v>
      </c>
      <c r="AB146" t="s">
        <v>611</v>
      </c>
      <c r="AC146" t="s"/>
      <c r="AD146" t="s">
        <v>89</v>
      </c>
      <c r="AE146" t="s"/>
      <c r="AF146" t="s"/>
      <c r="AG146" t="s"/>
      <c r="AH146" t="s"/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39</v>
      </c>
      <c r="AQ146" t="s">
        <v>91</v>
      </c>
      <c r="AR146" t="s"/>
      <c r="AS146" t="s"/>
      <c r="AT146" t="s">
        <v>92</v>
      </c>
      <c r="AU146" t="s">
        <v>90</v>
      </c>
      <c r="AV146" t="s"/>
      <c r="AW146" t="s"/>
      <c r="AX146" t="s">
        <v>93</v>
      </c>
      <c r="AY146" t="n">
        <v>659201</v>
      </c>
      <c r="AZ146" t="s">
        <v>612</v>
      </c>
      <c r="BA146" t="s">
        <v>613</v>
      </c>
      <c r="BB146" t="s">
        <v>614</v>
      </c>
      <c r="BC146" t="n">
        <v>4.897199</v>
      </c>
      <c r="BD146" t="n">
        <v>52.379458</v>
      </c>
      <c r="BE146" t="s">
        <v>506</v>
      </c>
      <c r="BF146" t="s">
        <v>83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127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608</v>
      </c>
      <c r="F147" t="n">
        <v>202847</v>
      </c>
      <c r="G147" t="s">
        <v>74</v>
      </c>
      <c r="H147" t="s">
        <v>75</v>
      </c>
      <c r="I147" t="s"/>
      <c r="J147" t="s">
        <v>76</v>
      </c>
      <c r="K147" t="n">
        <v>146.5</v>
      </c>
      <c r="L147" t="s">
        <v>77</v>
      </c>
      <c r="M147" t="s"/>
      <c r="N147" t="s">
        <v>128</v>
      </c>
      <c r="O147" t="s">
        <v>79</v>
      </c>
      <c r="P147" t="s">
        <v>610</v>
      </c>
      <c r="Q147" t="s"/>
      <c r="R147" t="s">
        <v>120</v>
      </c>
      <c r="S147" t="s">
        <v>615</v>
      </c>
      <c r="T147" t="s">
        <v>83</v>
      </c>
      <c r="U147" t="s">
        <v>84</v>
      </c>
      <c r="V147" t="s">
        <v>85</v>
      </c>
      <c r="W147" t="s">
        <v>108</v>
      </c>
      <c r="X147" t="s"/>
      <c r="Y147" t="s">
        <v>87</v>
      </c>
      <c r="Z147">
        <f>HYPERLINK("https://hotelmonitor-cachepage.eclerx.com/savepage/tk_15441703419418778_sr_8422.html","info")</f>
        <v/>
      </c>
      <c r="AA147" t="n">
        <v>87266</v>
      </c>
      <c r="AB147" t="s">
        <v>616</v>
      </c>
      <c r="AC147" t="s"/>
      <c r="AD147" t="s">
        <v>89</v>
      </c>
      <c r="AE147" t="s"/>
      <c r="AF147" t="s"/>
      <c r="AG147" t="s"/>
      <c r="AH147" t="s"/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39</v>
      </c>
      <c r="AQ147" t="s">
        <v>91</v>
      </c>
      <c r="AR147" t="s"/>
      <c r="AS147" t="s"/>
      <c r="AT147" t="s">
        <v>92</v>
      </c>
      <c r="AU147" t="s">
        <v>90</v>
      </c>
      <c r="AV147" t="s"/>
      <c r="AW147" t="s"/>
      <c r="AX147" t="s">
        <v>90</v>
      </c>
      <c r="AY147" t="n">
        <v>659201</v>
      </c>
      <c r="AZ147" t="s">
        <v>612</v>
      </c>
      <c r="BA147" t="s">
        <v>613</v>
      </c>
      <c r="BB147" t="s">
        <v>614</v>
      </c>
      <c r="BC147" t="n">
        <v>4.897199</v>
      </c>
      <c r="BD147" t="n">
        <v>52.379458</v>
      </c>
      <c r="BE147" t="s">
        <v>402</v>
      </c>
      <c r="BF147" t="s">
        <v>83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127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608</v>
      </c>
      <c r="F148" t="n">
        <v>202847</v>
      </c>
      <c r="G148" t="s">
        <v>74</v>
      </c>
      <c r="H148" t="s">
        <v>75</v>
      </c>
      <c r="I148" t="s"/>
      <c r="J148" t="s">
        <v>76</v>
      </c>
      <c r="K148" t="n">
        <v>144</v>
      </c>
      <c r="L148" t="s">
        <v>77</v>
      </c>
      <c r="M148" t="s"/>
      <c r="N148" t="s">
        <v>609</v>
      </c>
      <c r="O148" t="s">
        <v>79</v>
      </c>
      <c r="P148" t="s">
        <v>610</v>
      </c>
      <c r="Q148" t="s"/>
      <c r="R148" t="s">
        <v>120</v>
      </c>
      <c r="S148" t="s">
        <v>247</v>
      </c>
      <c r="T148" t="s">
        <v>83</v>
      </c>
      <c r="U148" t="s">
        <v>84</v>
      </c>
      <c r="V148" t="s">
        <v>85</v>
      </c>
      <c r="W148" t="s">
        <v>86</v>
      </c>
      <c r="X148" t="s"/>
      <c r="Y148" t="s">
        <v>87</v>
      </c>
      <c r="Z148">
        <f>HYPERLINK("https://hotelmonitor-cachepage.eclerx.com/savepage/tk_15441703419418778_sr_8422.html","info")</f>
        <v/>
      </c>
      <c r="AA148" t="n">
        <v>87266</v>
      </c>
      <c r="AB148" t="s">
        <v>617</v>
      </c>
      <c r="AC148" t="s"/>
      <c r="AD148" t="s">
        <v>89</v>
      </c>
      <c r="AE148" t="s"/>
      <c r="AF148" t="s"/>
      <c r="AG148" t="s"/>
      <c r="AH148" t="s"/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39</v>
      </c>
      <c r="AQ148" t="s">
        <v>91</v>
      </c>
      <c r="AR148" t="s"/>
      <c r="AS148" t="s"/>
      <c r="AT148" t="s">
        <v>92</v>
      </c>
      <c r="AU148" t="s">
        <v>90</v>
      </c>
      <c r="AV148" t="s"/>
      <c r="AW148" t="s"/>
      <c r="AX148" t="s">
        <v>93</v>
      </c>
      <c r="AY148" t="n">
        <v>659201</v>
      </c>
      <c r="AZ148" t="s">
        <v>612</v>
      </c>
      <c r="BA148" t="s">
        <v>613</v>
      </c>
      <c r="BB148" t="s">
        <v>614</v>
      </c>
      <c r="BC148" t="n">
        <v>4.897199</v>
      </c>
      <c r="BD148" t="n">
        <v>52.379458</v>
      </c>
      <c r="BE148" t="s">
        <v>322</v>
      </c>
      <c r="BF148" t="s">
        <v>83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127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608</v>
      </c>
      <c r="F149" t="n">
        <v>202847</v>
      </c>
      <c r="G149" t="s">
        <v>74</v>
      </c>
      <c r="H149" t="s">
        <v>75</v>
      </c>
      <c r="I149" t="s"/>
      <c r="J149" t="s">
        <v>76</v>
      </c>
      <c r="K149" t="n">
        <v>150.5</v>
      </c>
      <c r="L149" t="s">
        <v>77</v>
      </c>
      <c r="M149" t="s"/>
      <c r="N149" t="s">
        <v>609</v>
      </c>
      <c r="O149" t="s">
        <v>79</v>
      </c>
      <c r="P149" t="s">
        <v>610</v>
      </c>
      <c r="Q149" t="s"/>
      <c r="R149" t="s">
        <v>120</v>
      </c>
      <c r="S149" t="s">
        <v>618</v>
      </c>
      <c r="T149" t="s">
        <v>83</v>
      </c>
      <c r="U149" t="s">
        <v>84</v>
      </c>
      <c r="V149" t="s">
        <v>85</v>
      </c>
      <c r="W149" t="s">
        <v>86</v>
      </c>
      <c r="X149" t="s"/>
      <c r="Y149" t="s">
        <v>87</v>
      </c>
      <c r="Z149">
        <f>HYPERLINK("https://hotelmonitor-cachepage.eclerx.com/savepage/tk_15441703419418778_sr_8422.html","info")</f>
        <v/>
      </c>
      <c r="AA149" t="n">
        <v>87266</v>
      </c>
      <c r="AB149" t="s">
        <v>619</v>
      </c>
      <c r="AC149" t="s"/>
      <c r="AD149" t="s">
        <v>89</v>
      </c>
      <c r="AE149" t="s"/>
      <c r="AF149" t="s"/>
      <c r="AG149" t="s"/>
      <c r="AH149" t="s"/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39</v>
      </c>
      <c r="AQ149" t="s">
        <v>91</v>
      </c>
      <c r="AR149" t="s"/>
      <c r="AS149" t="s"/>
      <c r="AT149" t="s">
        <v>92</v>
      </c>
      <c r="AU149" t="s">
        <v>90</v>
      </c>
      <c r="AV149" t="s"/>
      <c r="AW149" t="s"/>
      <c r="AX149" t="s">
        <v>93</v>
      </c>
      <c r="AY149" t="n">
        <v>659201</v>
      </c>
      <c r="AZ149" t="s">
        <v>612</v>
      </c>
      <c r="BA149" t="s">
        <v>613</v>
      </c>
      <c r="BB149" t="s">
        <v>614</v>
      </c>
      <c r="BC149" t="n">
        <v>4.897199</v>
      </c>
      <c r="BD149" t="n">
        <v>52.379458</v>
      </c>
      <c r="BE149" t="s">
        <v>620</v>
      </c>
      <c r="BF149" t="s">
        <v>83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127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608</v>
      </c>
      <c r="F150" t="n">
        <v>202847</v>
      </c>
      <c r="G150" t="s">
        <v>74</v>
      </c>
      <c r="H150" t="s">
        <v>75</v>
      </c>
      <c r="I150" t="s"/>
      <c r="J150" t="s">
        <v>76</v>
      </c>
      <c r="K150" t="n">
        <v>146.5</v>
      </c>
      <c r="L150" t="s">
        <v>77</v>
      </c>
      <c r="M150" t="s"/>
      <c r="N150" t="s">
        <v>118</v>
      </c>
      <c r="O150" t="s">
        <v>79</v>
      </c>
      <c r="P150" t="s">
        <v>610</v>
      </c>
      <c r="Q150" t="s"/>
      <c r="R150" t="s">
        <v>120</v>
      </c>
      <c r="S150" t="s">
        <v>615</v>
      </c>
      <c r="T150" t="s">
        <v>83</v>
      </c>
      <c r="U150" t="s">
        <v>84</v>
      </c>
      <c r="V150" t="s">
        <v>85</v>
      </c>
      <c r="W150" t="s">
        <v>108</v>
      </c>
      <c r="X150" t="s"/>
      <c r="Y150" t="s">
        <v>87</v>
      </c>
      <c r="Z150">
        <f>HYPERLINK("https://hotelmonitor-cachepage.eclerx.com/savepage/tk_15441703419418778_sr_8422.html","info")</f>
        <v/>
      </c>
      <c r="AA150" t="n">
        <v>87266</v>
      </c>
      <c r="AB150" t="s">
        <v>621</v>
      </c>
      <c r="AC150" t="s"/>
      <c r="AD150" t="s">
        <v>89</v>
      </c>
      <c r="AE150" t="s"/>
      <c r="AF150" t="s"/>
      <c r="AG150" t="s"/>
      <c r="AH150" t="s"/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39</v>
      </c>
      <c r="AQ150" t="s">
        <v>91</v>
      </c>
      <c r="AR150" t="s"/>
      <c r="AS150" t="s"/>
      <c r="AT150" t="s">
        <v>92</v>
      </c>
      <c r="AU150" t="s">
        <v>90</v>
      </c>
      <c r="AV150" t="s"/>
      <c r="AW150" t="s"/>
      <c r="AX150" t="s">
        <v>90</v>
      </c>
      <c r="AY150" t="n">
        <v>659201</v>
      </c>
      <c r="AZ150" t="s">
        <v>612</v>
      </c>
      <c r="BA150" t="s">
        <v>613</v>
      </c>
      <c r="BB150" t="s">
        <v>614</v>
      </c>
      <c r="BC150" t="n">
        <v>4.897199</v>
      </c>
      <c r="BD150" t="n">
        <v>52.379458</v>
      </c>
      <c r="BE150" t="s">
        <v>402</v>
      </c>
      <c r="BF150" t="s">
        <v>83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127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608</v>
      </c>
      <c r="F151" t="n">
        <v>202847</v>
      </c>
      <c r="G151" t="s">
        <v>74</v>
      </c>
      <c r="H151" t="s">
        <v>75</v>
      </c>
      <c r="I151" t="s"/>
      <c r="J151" t="s">
        <v>76</v>
      </c>
      <c r="K151" t="n">
        <v>178</v>
      </c>
      <c r="L151" t="s">
        <v>77</v>
      </c>
      <c r="M151" t="s"/>
      <c r="N151" t="s">
        <v>609</v>
      </c>
      <c r="O151" t="s">
        <v>79</v>
      </c>
      <c r="P151" t="s">
        <v>610</v>
      </c>
      <c r="Q151" t="s"/>
      <c r="R151" t="s">
        <v>120</v>
      </c>
      <c r="S151" t="s">
        <v>622</v>
      </c>
      <c r="T151" t="s">
        <v>83</v>
      </c>
      <c r="U151" t="s">
        <v>84</v>
      </c>
      <c r="V151" t="s">
        <v>85</v>
      </c>
      <c r="W151" t="s">
        <v>108</v>
      </c>
      <c r="X151" t="s"/>
      <c r="Y151" t="s">
        <v>87</v>
      </c>
      <c r="Z151">
        <f>HYPERLINK("https://hotelmonitor-cachepage.eclerx.com/savepage/tk_15441703419418778_sr_8422.html","info")</f>
        <v/>
      </c>
      <c r="AA151" t="n">
        <v>87266</v>
      </c>
      <c r="AB151" t="s">
        <v>623</v>
      </c>
      <c r="AC151" t="s"/>
      <c r="AD151" t="s">
        <v>89</v>
      </c>
      <c r="AE151" t="s"/>
      <c r="AF151" t="s"/>
      <c r="AG151" t="s"/>
      <c r="AH151" t="s"/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39</v>
      </c>
      <c r="AQ151" t="s">
        <v>91</v>
      </c>
      <c r="AR151" t="s"/>
      <c r="AS151" t="s"/>
      <c r="AT151" t="s">
        <v>92</v>
      </c>
      <c r="AU151" t="s">
        <v>90</v>
      </c>
      <c r="AV151" t="s"/>
      <c r="AW151" t="s"/>
      <c r="AX151" t="s">
        <v>93</v>
      </c>
      <c r="AY151" t="n">
        <v>659201</v>
      </c>
      <c r="AZ151" t="s">
        <v>612</v>
      </c>
      <c r="BA151" t="s">
        <v>613</v>
      </c>
      <c r="BB151" t="s">
        <v>614</v>
      </c>
      <c r="BC151" t="n">
        <v>4.897199</v>
      </c>
      <c r="BD151" t="n">
        <v>52.379458</v>
      </c>
      <c r="BE151" t="s">
        <v>624</v>
      </c>
      <c r="BF151" t="s">
        <v>83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127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625</v>
      </c>
      <c r="F152" t="n">
        <v>1075181</v>
      </c>
      <c r="G152" t="s">
        <v>74</v>
      </c>
      <c r="H152" t="s">
        <v>75</v>
      </c>
      <c r="I152" t="s"/>
      <c r="J152" t="s">
        <v>76</v>
      </c>
      <c r="K152" t="n">
        <v>101.75</v>
      </c>
      <c r="L152" t="s">
        <v>77</v>
      </c>
      <c r="M152" t="s"/>
      <c r="N152" t="s">
        <v>128</v>
      </c>
      <c r="O152" t="s">
        <v>79</v>
      </c>
      <c r="P152" t="s">
        <v>626</v>
      </c>
      <c r="Q152" t="s"/>
      <c r="R152" t="s">
        <v>81</v>
      </c>
      <c r="S152" t="s">
        <v>627</v>
      </c>
      <c r="T152" t="s">
        <v>83</v>
      </c>
      <c r="U152" t="s">
        <v>84</v>
      </c>
      <c r="V152" t="s">
        <v>85</v>
      </c>
      <c r="W152" t="s">
        <v>86</v>
      </c>
      <c r="X152" t="s"/>
      <c r="Y152" t="s">
        <v>87</v>
      </c>
      <c r="Z152">
        <f>HYPERLINK("https://hotelmonitor-cachepage.eclerx.com/savepage/tk_15441703512022717_sr_8422.html","info")</f>
        <v/>
      </c>
      <c r="AA152" t="n">
        <v>182348</v>
      </c>
      <c r="AB152" t="s">
        <v>628</v>
      </c>
      <c r="AC152" t="s"/>
      <c r="AD152" t="s">
        <v>89</v>
      </c>
      <c r="AE152" t="s"/>
      <c r="AF152" t="s"/>
      <c r="AG152" t="s"/>
      <c r="AH152" t="s"/>
      <c r="AI152" t="s"/>
      <c r="AJ152" t="s"/>
      <c r="AK152" t="s">
        <v>90</v>
      </c>
      <c r="AL152" t="s"/>
      <c r="AM152" t="s"/>
      <c r="AN152" t="s">
        <v>93</v>
      </c>
      <c r="AO152" t="s">
        <v>629</v>
      </c>
      <c r="AP152" t="n">
        <v>58</v>
      </c>
      <c r="AQ152" t="s">
        <v>91</v>
      </c>
      <c r="AR152" t="s"/>
      <c r="AS152" t="s"/>
      <c r="AT152" t="s">
        <v>92</v>
      </c>
      <c r="AU152" t="s">
        <v>90</v>
      </c>
      <c r="AV152" t="s"/>
      <c r="AW152" t="s"/>
      <c r="AX152" t="s">
        <v>90</v>
      </c>
      <c r="AY152" t="n">
        <v>1256146</v>
      </c>
      <c r="AZ152" t="s">
        <v>630</v>
      </c>
      <c r="BA152" t="s">
        <v>631</v>
      </c>
      <c r="BB152" t="s">
        <v>632</v>
      </c>
      <c r="BC152" t="n">
        <v>4.844</v>
      </c>
      <c r="BD152" t="n">
        <v>52.368132</v>
      </c>
      <c r="BE152" t="s">
        <v>633</v>
      </c>
      <c r="BF152" t="s">
        <v>83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127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625</v>
      </c>
      <c r="F153" t="n">
        <v>1075181</v>
      </c>
      <c r="G153" t="s">
        <v>74</v>
      </c>
      <c r="H153" t="s">
        <v>75</v>
      </c>
      <c r="I153" t="s"/>
      <c r="J153" t="s">
        <v>76</v>
      </c>
      <c r="K153" t="n">
        <v>109</v>
      </c>
      <c r="L153" t="s">
        <v>77</v>
      </c>
      <c r="M153" t="s"/>
      <c r="N153" t="s">
        <v>634</v>
      </c>
      <c r="O153" t="s">
        <v>79</v>
      </c>
      <c r="P153" t="s">
        <v>626</v>
      </c>
      <c r="Q153" t="s"/>
      <c r="R153" t="s">
        <v>81</v>
      </c>
      <c r="S153" t="s">
        <v>394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HYPERLINK("https://hotelmonitor-cachepage.eclerx.com/savepage/tk_15441703512022717_sr_8422.html","info")</f>
        <v/>
      </c>
      <c r="AA153" t="n">
        <v>182348</v>
      </c>
      <c r="AB153" t="s">
        <v>635</v>
      </c>
      <c r="AC153" t="s"/>
      <c r="AD153" t="s">
        <v>89</v>
      </c>
      <c r="AE153" t="s"/>
      <c r="AF153" t="s"/>
      <c r="AG153" t="s"/>
      <c r="AH153" t="s"/>
      <c r="AI153" t="s"/>
      <c r="AJ153" t="s"/>
      <c r="AK153" t="s">
        <v>90</v>
      </c>
      <c r="AL153" t="s"/>
      <c r="AM153" t="s"/>
      <c r="AN153" t="s">
        <v>93</v>
      </c>
      <c r="AO153" t="s">
        <v>636</v>
      </c>
      <c r="AP153" t="n">
        <v>58</v>
      </c>
      <c r="AQ153" t="s">
        <v>91</v>
      </c>
      <c r="AR153" t="s"/>
      <c r="AS153" t="s"/>
      <c r="AT153" t="s">
        <v>92</v>
      </c>
      <c r="AU153" t="s">
        <v>90</v>
      </c>
      <c r="AV153" t="s"/>
      <c r="AW153" t="s"/>
      <c r="AX153" t="s">
        <v>90</v>
      </c>
      <c r="AY153" t="n">
        <v>1256146</v>
      </c>
      <c r="AZ153" t="s">
        <v>630</v>
      </c>
      <c r="BA153" t="s">
        <v>631</v>
      </c>
      <c r="BB153" t="s">
        <v>632</v>
      </c>
      <c r="BC153" t="n">
        <v>4.844</v>
      </c>
      <c r="BD153" t="n">
        <v>52.368132</v>
      </c>
      <c r="BE153" t="s">
        <v>637</v>
      </c>
      <c r="BF153" t="s">
        <v>83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127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625</v>
      </c>
      <c r="F154" t="n">
        <v>1075181</v>
      </c>
      <c r="G154" t="s">
        <v>74</v>
      </c>
      <c r="H154" t="s">
        <v>75</v>
      </c>
      <c r="I154" t="s"/>
      <c r="J154" t="s">
        <v>76</v>
      </c>
      <c r="K154" t="n">
        <v>101.75</v>
      </c>
      <c r="L154" t="s">
        <v>77</v>
      </c>
      <c r="M154" t="s"/>
      <c r="N154" t="s">
        <v>118</v>
      </c>
      <c r="O154" t="s">
        <v>79</v>
      </c>
      <c r="P154" t="s">
        <v>626</v>
      </c>
      <c r="Q154" t="s"/>
      <c r="R154" t="s">
        <v>81</v>
      </c>
      <c r="S154" t="s">
        <v>627</v>
      </c>
      <c r="T154" t="s">
        <v>83</v>
      </c>
      <c r="U154" t="s">
        <v>84</v>
      </c>
      <c r="V154" t="s">
        <v>85</v>
      </c>
      <c r="W154" t="s">
        <v>86</v>
      </c>
      <c r="X154" t="s"/>
      <c r="Y154" t="s">
        <v>87</v>
      </c>
      <c r="Z154">
        <f>HYPERLINK("https://hotelmonitor-cachepage.eclerx.com/savepage/tk_15441703512022717_sr_8422.html","info")</f>
        <v/>
      </c>
      <c r="AA154" t="n">
        <v>182348</v>
      </c>
      <c r="AB154" t="s">
        <v>638</v>
      </c>
      <c r="AC154" t="s"/>
      <c r="AD154" t="s">
        <v>89</v>
      </c>
      <c r="AE154" t="s"/>
      <c r="AF154" t="s"/>
      <c r="AG154" t="s"/>
      <c r="AH154" t="s"/>
      <c r="AI154" t="s"/>
      <c r="AJ154" t="s"/>
      <c r="AK154" t="s">
        <v>90</v>
      </c>
      <c r="AL154" t="s"/>
      <c r="AM154" t="s"/>
      <c r="AN154" t="s">
        <v>93</v>
      </c>
      <c r="AO154" t="s">
        <v>629</v>
      </c>
      <c r="AP154" t="n">
        <v>58</v>
      </c>
      <c r="AQ154" t="s">
        <v>91</v>
      </c>
      <c r="AR154" t="s"/>
      <c r="AS154" t="s"/>
      <c r="AT154" t="s">
        <v>92</v>
      </c>
      <c r="AU154" t="s">
        <v>90</v>
      </c>
      <c r="AV154" t="s"/>
      <c r="AW154" t="s"/>
      <c r="AX154" t="s">
        <v>90</v>
      </c>
      <c r="AY154" t="n">
        <v>1256146</v>
      </c>
      <c r="AZ154" t="s">
        <v>630</v>
      </c>
      <c r="BA154" t="s">
        <v>631</v>
      </c>
      <c r="BB154" t="s">
        <v>632</v>
      </c>
      <c r="BC154" t="n">
        <v>4.844</v>
      </c>
      <c r="BD154" t="n">
        <v>52.368132</v>
      </c>
      <c r="BE154" t="s">
        <v>633</v>
      </c>
      <c r="BF154" t="s">
        <v>83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127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625</v>
      </c>
      <c r="F155" t="n">
        <v>1075181</v>
      </c>
      <c r="G155" t="s">
        <v>74</v>
      </c>
      <c r="H155" t="s">
        <v>75</v>
      </c>
      <c r="I155" t="s"/>
      <c r="J155" t="s">
        <v>76</v>
      </c>
      <c r="K155" t="n">
        <v>151.25</v>
      </c>
      <c r="L155" t="s">
        <v>77</v>
      </c>
      <c r="M155" t="s"/>
      <c r="N155" t="s">
        <v>128</v>
      </c>
      <c r="O155" t="s">
        <v>79</v>
      </c>
      <c r="P155" t="s">
        <v>626</v>
      </c>
      <c r="Q155" t="s"/>
      <c r="R155" t="s">
        <v>81</v>
      </c>
      <c r="S155" t="s">
        <v>639</v>
      </c>
      <c r="T155" t="s">
        <v>83</v>
      </c>
      <c r="U155" t="s">
        <v>84</v>
      </c>
      <c r="V155" t="s">
        <v>85</v>
      </c>
      <c r="W155" t="s">
        <v>108</v>
      </c>
      <c r="X155" t="s"/>
      <c r="Y155" t="s">
        <v>87</v>
      </c>
      <c r="Z155">
        <f>HYPERLINK("https://hotelmonitor-cachepage.eclerx.com/savepage/tk_15441703512022717_sr_8422.html","info")</f>
        <v/>
      </c>
      <c r="AA155" t="n">
        <v>182348</v>
      </c>
      <c r="AB155" t="s">
        <v>640</v>
      </c>
      <c r="AC155" t="s"/>
      <c r="AD155" t="s">
        <v>89</v>
      </c>
      <c r="AE155" t="s"/>
      <c r="AF155" t="s"/>
      <c r="AG155" t="s"/>
      <c r="AH155" t="s"/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58</v>
      </c>
      <c r="AQ155" t="s">
        <v>91</v>
      </c>
      <c r="AR155" t="s"/>
      <c r="AS155" t="s"/>
      <c r="AT155" t="s">
        <v>92</v>
      </c>
      <c r="AU155" t="s">
        <v>90</v>
      </c>
      <c r="AV155" t="s"/>
      <c r="AW155" t="s"/>
      <c r="AX155" t="s">
        <v>90</v>
      </c>
      <c r="AY155" t="n">
        <v>1256146</v>
      </c>
      <c r="AZ155" t="s">
        <v>630</v>
      </c>
      <c r="BA155" t="s">
        <v>631</v>
      </c>
      <c r="BB155" t="s">
        <v>632</v>
      </c>
      <c r="BC155" t="n">
        <v>4.844</v>
      </c>
      <c r="BD155" t="n">
        <v>52.368132</v>
      </c>
      <c r="BE155" t="s">
        <v>641</v>
      </c>
      <c r="BF155" t="s">
        <v>83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127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625</v>
      </c>
      <c r="F156" t="n">
        <v>1075181</v>
      </c>
      <c r="G156" t="s">
        <v>74</v>
      </c>
      <c r="H156" t="s">
        <v>75</v>
      </c>
      <c r="I156" t="s"/>
      <c r="J156" t="s">
        <v>76</v>
      </c>
      <c r="K156" t="n">
        <v>159.75</v>
      </c>
      <c r="L156" t="s">
        <v>77</v>
      </c>
      <c r="M156" t="s"/>
      <c r="N156" t="s">
        <v>634</v>
      </c>
      <c r="O156" t="s">
        <v>79</v>
      </c>
      <c r="P156" t="s">
        <v>626</v>
      </c>
      <c r="Q156" t="s"/>
      <c r="R156" t="s">
        <v>81</v>
      </c>
      <c r="S156" t="s">
        <v>642</v>
      </c>
      <c r="T156" t="s">
        <v>83</v>
      </c>
      <c r="U156" t="s">
        <v>84</v>
      </c>
      <c r="V156" t="s">
        <v>85</v>
      </c>
      <c r="W156" t="s">
        <v>108</v>
      </c>
      <c r="X156" t="s"/>
      <c r="Y156" t="s">
        <v>87</v>
      </c>
      <c r="Z156">
        <f>HYPERLINK("https://hotelmonitor-cachepage.eclerx.com/savepage/tk_15441703512022717_sr_8422.html","info")</f>
        <v/>
      </c>
      <c r="AA156" t="n">
        <v>182348</v>
      </c>
      <c r="AB156" t="s">
        <v>643</v>
      </c>
      <c r="AC156" t="s"/>
      <c r="AD156" t="s">
        <v>89</v>
      </c>
      <c r="AE156" t="s"/>
      <c r="AF156" t="s"/>
      <c r="AG156" t="s"/>
      <c r="AH156" t="s"/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58</v>
      </c>
      <c r="AQ156" t="s">
        <v>91</v>
      </c>
      <c r="AR156" t="s"/>
      <c r="AS156" t="s"/>
      <c r="AT156" t="s">
        <v>92</v>
      </c>
      <c r="AU156" t="s">
        <v>90</v>
      </c>
      <c r="AV156" t="s"/>
      <c r="AW156" t="s"/>
      <c r="AX156" t="s">
        <v>90</v>
      </c>
      <c r="AY156" t="n">
        <v>1256146</v>
      </c>
      <c r="AZ156" t="s">
        <v>630</v>
      </c>
      <c r="BA156" t="s">
        <v>631</v>
      </c>
      <c r="BB156" t="s">
        <v>632</v>
      </c>
      <c r="BC156" t="n">
        <v>4.844</v>
      </c>
      <c r="BD156" t="n">
        <v>52.368132</v>
      </c>
      <c r="BE156" t="s">
        <v>644</v>
      </c>
      <c r="BF156" t="s">
        <v>83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127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625</v>
      </c>
      <c r="F157" t="n">
        <v>1075181</v>
      </c>
      <c r="G157" t="s">
        <v>74</v>
      </c>
      <c r="H157" t="s">
        <v>75</v>
      </c>
      <c r="I157" t="s"/>
      <c r="J157" t="s">
        <v>76</v>
      </c>
      <c r="K157" t="n">
        <v>151.25</v>
      </c>
      <c r="L157" t="s">
        <v>77</v>
      </c>
      <c r="M157" t="s"/>
      <c r="N157" t="s">
        <v>118</v>
      </c>
      <c r="O157" t="s">
        <v>79</v>
      </c>
      <c r="P157" t="s">
        <v>626</v>
      </c>
      <c r="Q157" t="s"/>
      <c r="R157" t="s">
        <v>81</v>
      </c>
      <c r="S157" t="s">
        <v>639</v>
      </c>
      <c r="T157" t="s">
        <v>83</v>
      </c>
      <c r="U157" t="s">
        <v>84</v>
      </c>
      <c r="V157" t="s">
        <v>85</v>
      </c>
      <c r="W157" t="s">
        <v>108</v>
      </c>
      <c r="X157" t="s"/>
      <c r="Y157" t="s">
        <v>87</v>
      </c>
      <c r="Z157">
        <f>HYPERLINK("https://hotelmonitor-cachepage.eclerx.com/savepage/tk_15441703512022717_sr_8422.html","info")</f>
        <v/>
      </c>
      <c r="AA157" t="n">
        <v>182348</v>
      </c>
      <c r="AB157" t="s">
        <v>645</v>
      </c>
      <c r="AC157" t="s"/>
      <c r="AD157" t="s">
        <v>89</v>
      </c>
      <c r="AE157" t="s"/>
      <c r="AF157" t="s"/>
      <c r="AG157" t="s"/>
      <c r="AH157" t="s"/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58</v>
      </c>
      <c r="AQ157" t="s">
        <v>91</v>
      </c>
      <c r="AR157" t="s"/>
      <c r="AS157" t="s"/>
      <c r="AT157" t="s">
        <v>92</v>
      </c>
      <c r="AU157" t="s">
        <v>90</v>
      </c>
      <c r="AV157" t="s"/>
      <c r="AW157" t="s"/>
      <c r="AX157" t="s">
        <v>90</v>
      </c>
      <c r="AY157" t="n">
        <v>1256146</v>
      </c>
      <c r="AZ157" t="s">
        <v>630</v>
      </c>
      <c r="BA157" t="s">
        <v>631</v>
      </c>
      <c r="BB157" t="s">
        <v>632</v>
      </c>
      <c r="BC157" t="n">
        <v>4.844</v>
      </c>
      <c r="BD157" t="n">
        <v>52.368132</v>
      </c>
      <c r="BE157" t="s">
        <v>641</v>
      </c>
      <c r="BF157" t="s">
        <v>83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127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625</v>
      </c>
      <c r="F158" t="n">
        <v>1075181</v>
      </c>
      <c r="G158" t="s">
        <v>74</v>
      </c>
      <c r="H158" t="s">
        <v>75</v>
      </c>
      <c r="I158" t="s"/>
      <c r="J158" t="s">
        <v>76</v>
      </c>
      <c r="K158" t="n">
        <v>119.75</v>
      </c>
      <c r="L158" t="s">
        <v>77</v>
      </c>
      <c r="M158" t="s"/>
      <c r="N158" t="s">
        <v>128</v>
      </c>
      <c r="O158" t="s">
        <v>79</v>
      </c>
      <c r="P158" t="s">
        <v>626</v>
      </c>
      <c r="Q158" t="s"/>
      <c r="R158" t="s">
        <v>81</v>
      </c>
      <c r="S158" t="s">
        <v>629</v>
      </c>
      <c r="T158" t="s">
        <v>83</v>
      </c>
      <c r="U158" t="s">
        <v>84</v>
      </c>
      <c r="V158" t="s">
        <v>85</v>
      </c>
      <c r="W158" t="s">
        <v>86</v>
      </c>
      <c r="X158" t="s"/>
      <c r="Y158" t="s">
        <v>87</v>
      </c>
      <c r="Z158">
        <f>HYPERLINK("https://hotelmonitor-cachepage.eclerx.com/savepage/tk_15441703512022717_sr_8422.html","info")</f>
        <v/>
      </c>
      <c r="AA158" t="n">
        <v>182348</v>
      </c>
      <c r="AB158" t="s">
        <v>646</v>
      </c>
      <c r="AC158" t="s"/>
      <c r="AD158" t="s">
        <v>89</v>
      </c>
      <c r="AE158" t="s"/>
      <c r="AF158" t="s"/>
      <c r="AG158" t="s"/>
      <c r="AH158" t="s"/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58</v>
      </c>
      <c r="AQ158" t="s">
        <v>91</v>
      </c>
      <c r="AR158" t="s"/>
      <c r="AS158" t="s"/>
      <c r="AT158" t="s">
        <v>92</v>
      </c>
      <c r="AU158" t="s">
        <v>90</v>
      </c>
      <c r="AV158" t="s"/>
      <c r="AW158" t="s"/>
      <c r="AX158" t="s">
        <v>90</v>
      </c>
      <c r="AY158" t="n">
        <v>1256146</v>
      </c>
      <c r="AZ158" t="s">
        <v>630</v>
      </c>
      <c r="BA158" t="s">
        <v>631</v>
      </c>
      <c r="BB158" t="s">
        <v>632</v>
      </c>
      <c r="BC158" t="n">
        <v>4.844</v>
      </c>
      <c r="BD158" t="n">
        <v>52.368132</v>
      </c>
      <c r="BE158" t="s">
        <v>647</v>
      </c>
      <c r="BF158" t="s">
        <v>83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127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625</v>
      </c>
      <c r="F159" t="n">
        <v>1075181</v>
      </c>
      <c r="G159" t="s">
        <v>74</v>
      </c>
      <c r="H159" t="s">
        <v>75</v>
      </c>
      <c r="I159" t="s"/>
      <c r="J159" t="s">
        <v>76</v>
      </c>
      <c r="K159" t="n">
        <v>128.25</v>
      </c>
      <c r="L159" t="s">
        <v>77</v>
      </c>
      <c r="M159" t="s"/>
      <c r="N159" t="s">
        <v>634</v>
      </c>
      <c r="O159" t="s">
        <v>79</v>
      </c>
      <c r="P159" t="s">
        <v>626</v>
      </c>
      <c r="Q159" t="s"/>
      <c r="R159" t="s">
        <v>81</v>
      </c>
      <c r="S159" t="s">
        <v>636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HYPERLINK("https://hotelmonitor-cachepage.eclerx.com/savepage/tk_15441703512022717_sr_8422.html","info")</f>
        <v/>
      </c>
      <c r="AA159" t="n">
        <v>182348</v>
      </c>
      <c r="AB159" t="s">
        <v>648</v>
      </c>
      <c r="AC159" t="s"/>
      <c r="AD159" t="s">
        <v>89</v>
      </c>
      <c r="AE159" t="s"/>
      <c r="AF159" t="s"/>
      <c r="AG159" t="s"/>
      <c r="AH159" t="s"/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58</v>
      </c>
      <c r="AQ159" t="s">
        <v>91</v>
      </c>
      <c r="AR159" t="s"/>
      <c r="AS159" t="s"/>
      <c r="AT159" t="s">
        <v>92</v>
      </c>
      <c r="AU159" t="s">
        <v>90</v>
      </c>
      <c r="AV159" t="s"/>
      <c r="AW159" t="s"/>
      <c r="AX159" t="s">
        <v>90</v>
      </c>
      <c r="AY159" t="n">
        <v>1256146</v>
      </c>
      <c r="AZ159" t="s">
        <v>630</v>
      </c>
      <c r="BA159" t="s">
        <v>631</v>
      </c>
      <c r="BB159" t="s">
        <v>632</v>
      </c>
      <c r="BC159" t="n">
        <v>4.844</v>
      </c>
      <c r="BD159" t="n">
        <v>52.368132</v>
      </c>
      <c r="BE159" t="s">
        <v>649</v>
      </c>
      <c r="BF159" t="s">
        <v>83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127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625</v>
      </c>
      <c r="F160" t="n">
        <v>1075181</v>
      </c>
      <c r="G160" t="s">
        <v>74</v>
      </c>
      <c r="H160" t="s">
        <v>75</v>
      </c>
      <c r="I160" t="s"/>
      <c r="J160" t="s">
        <v>76</v>
      </c>
      <c r="K160" t="n">
        <v>119.75</v>
      </c>
      <c r="L160" t="s">
        <v>77</v>
      </c>
      <c r="M160" t="s"/>
      <c r="N160" t="s">
        <v>118</v>
      </c>
      <c r="O160" t="s">
        <v>79</v>
      </c>
      <c r="P160" t="s">
        <v>626</v>
      </c>
      <c r="Q160" t="s"/>
      <c r="R160" t="s">
        <v>81</v>
      </c>
      <c r="S160" t="s">
        <v>629</v>
      </c>
      <c r="T160" t="s">
        <v>83</v>
      </c>
      <c r="U160" t="s">
        <v>84</v>
      </c>
      <c r="V160" t="s">
        <v>85</v>
      </c>
      <c r="W160" t="s">
        <v>86</v>
      </c>
      <c r="X160" t="s"/>
      <c r="Y160" t="s">
        <v>87</v>
      </c>
      <c r="Z160">
        <f>HYPERLINK("https://hotelmonitor-cachepage.eclerx.com/savepage/tk_15441703512022717_sr_8422.html","info")</f>
        <v/>
      </c>
      <c r="AA160" t="n">
        <v>182348</v>
      </c>
      <c r="AB160" t="s">
        <v>650</v>
      </c>
      <c r="AC160" t="s"/>
      <c r="AD160" t="s">
        <v>89</v>
      </c>
      <c r="AE160" t="s"/>
      <c r="AF160" t="s"/>
      <c r="AG160" t="s"/>
      <c r="AH160" t="s"/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58</v>
      </c>
      <c r="AQ160" t="s">
        <v>91</v>
      </c>
      <c r="AR160" t="s"/>
      <c r="AS160" t="s"/>
      <c r="AT160" t="s">
        <v>92</v>
      </c>
      <c r="AU160" t="s">
        <v>90</v>
      </c>
      <c r="AV160" t="s"/>
      <c r="AW160" t="s"/>
      <c r="AX160" t="s">
        <v>90</v>
      </c>
      <c r="AY160" t="n">
        <v>1256146</v>
      </c>
      <c r="AZ160" t="s">
        <v>630</v>
      </c>
      <c r="BA160" t="s">
        <v>631</v>
      </c>
      <c r="BB160" t="s">
        <v>632</v>
      </c>
      <c r="BC160" t="n">
        <v>4.844</v>
      </c>
      <c r="BD160" t="n">
        <v>52.368132</v>
      </c>
      <c r="BE160" t="s">
        <v>647</v>
      </c>
      <c r="BF160" t="s">
        <v>83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127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651</v>
      </c>
      <c r="F161" t="n">
        <v>1728526</v>
      </c>
      <c r="G161" t="s">
        <v>74</v>
      </c>
      <c r="H161" t="s">
        <v>75</v>
      </c>
      <c r="I161" t="s"/>
      <c r="J161" t="s">
        <v>76</v>
      </c>
      <c r="K161" t="n">
        <v>66</v>
      </c>
      <c r="L161" t="s">
        <v>77</v>
      </c>
      <c r="M161" t="s"/>
      <c r="N161" t="s">
        <v>652</v>
      </c>
      <c r="O161" t="s">
        <v>79</v>
      </c>
      <c r="P161" t="s">
        <v>651</v>
      </c>
      <c r="Q161" t="s"/>
      <c r="R161" t="s">
        <v>120</v>
      </c>
      <c r="S161" t="s">
        <v>653</v>
      </c>
      <c r="T161" t="s">
        <v>83</v>
      </c>
      <c r="U161" t="s">
        <v>84</v>
      </c>
      <c r="V161" t="s">
        <v>85</v>
      </c>
      <c r="W161" t="s">
        <v>86</v>
      </c>
      <c r="X161" t="s"/>
      <c r="Y161" t="s">
        <v>87</v>
      </c>
      <c r="Z161">
        <f>HYPERLINK("https://hotelmonitor-cachepage.eclerx.com/savepage/tk_15441703316009834_sr_8422.html","info")</f>
        <v/>
      </c>
      <c r="AA161" t="n">
        <v>195305</v>
      </c>
      <c r="AB161" t="s">
        <v>654</v>
      </c>
      <c r="AC161" t="s"/>
      <c r="AD161" t="s">
        <v>89</v>
      </c>
      <c r="AE161" t="s"/>
      <c r="AF161" t="s"/>
      <c r="AG161" t="s"/>
      <c r="AH161" t="s"/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18</v>
      </c>
      <c r="AQ161" t="s">
        <v>91</v>
      </c>
      <c r="AR161" t="s"/>
      <c r="AS161" t="s"/>
      <c r="AT161" t="s">
        <v>92</v>
      </c>
      <c r="AU161" t="s">
        <v>90</v>
      </c>
      <c r="AV161" t="s"/>
      <c r="AW161" t="s"/>
      <c r="AX161" t="s">
        <v>93</v>
      </c>
      <c r="AY161" t="n">
        <v>6339558</v>
      </c>
      <c r="AZ161" t="s">
        <v>655</v>
      </c>
      <c r="BA161" t="s">
        <v>656</v>
      </c>
      <c r="BB161" t="s">
        <v>657</v>
      </c>
      <c r="BC161" t="n">
        <v>4.818405</v>
      </c>
      <c r="BD161" t="n">
        <v>52.241105</v>
      </c>
      <c r="BE161" t="s">
        <v>658</v>
      </c>
      <c r="BF161" t="s">
        <v>83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659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651</v>
      </c>
      <c r="F162" t="n">
        <v>1728526</v>
      </c>
      <c r="G162" t="s">
        <v>74</v>
      </c>
      <c r="H162" t="s">
        <v>75</v>
      </c>
      <c r="I162" t="s"/>
      <c r="J162" t="s">
        <v>76</v>
      </c>
      <c r="K162" t="n">
        <v>66</v>
      </c>
      <c r="L162" t="s">
        <v>77</v>
      </c>
      <c r="M162" t="s"/>
      <c r="N162" t="s">
        <v>660</v>
      </c>
      <c r="O162" t="s">
        <v>79</v>
      </c>
      <c r="P162" t="s">
        <v>651</v>
      </c>
      <c r="Q162" t="s"/>
      <c r="R162" t="s">
        <v>120</v>
      </c>
      <c r="S162" t="s">
        <v>653</v>
      </c>
      <c r="T162" t="s">
        <v>83</v>
      </c>
      <c r="U162" t="s">
        <v>84</v>
      </c>
      <c r="V162" t="s">
        <v>85</v>
      </c>
      <c r="W162" t="s">
        <v>86</v>
      </c>
      <c r="X162" t="s"/>
      <c r="Y162" t="s">
        <v>87</v>
      </c>
      <c r="Z162">
        <f>HYPERLINK("https://hotelmonitor-cachepage.eclerx.com/savepage/tk_15441703316009834_sr_8422.html","info")</f>
        <v/>
      </c>
      <c r="AA162" t="n">
        <v>195305</v>
      </c>
      <c r="AB162" t="s">
        <v>661</v>
      </c>
      <c r="AC162" t="s"/>
      <c r="AD162" t="s">
        <v>89</v>
      </c>
      <c r="AE162" t="s"/>
      <c r="AF162" t="s"/>
      <c r="AG162" t="s"/>
      <c r="AH162" t="s"/>
      <c r="AI162" t="s"/>
      <c r="AJ162" t="s"/>
      <c r="AK162" t="s">
        <v>90</v>
      </c>
      <c r="AL162" t="s"/>
      <c r="AM162" t="s"/>
      <c r="AN162" t="s">
        <v>90</v>
      </c>
      <c r="AO162" t="s"/>
      <c r="AP162" t="n">
        <v>18</v>
      </c>
      <c r="AQ162" t="s">
        <v>91</v>
      </c>
      <c r="AR162" t="s"/>
      <c r="AS162" t="s"/>
      <c r="AT162" t="s">
        <v>92</v>
      </c>
      <c r="AU162" t="s">
        <v>90</v>
      </c>
      <c r="AV162" t="s"/>
      <c r="AW162" t="s"/>
      <c r="AX162" t="s">
        <v>93</v>
      </c>
      <c r="AY162" t="n">
        <v>6339558</v>
      </c>
      <c r="AZ162" t="s">
        <v>655</v>
      </c>
      <c r="BA162" t="s">
        <v>656</v>
      </c>
      <c r="BB162" t="s">
        <v>657</v>
      </c>
      <c r="BC162" t="n">
        <v>4.818405</v>
      </c>
      <c r="BD162" t="n">
        <v>52.241105</v>
      </c>
      <c r="BE162" t="s">
        <v>658</v>
      </c>
      <c r="BF162" t="s">
        <v>83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659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651</v>
      </c>
      <c r="F163" t="n">
        <v>1728526</v>
      </c>
      <c r="G163" t="s">
        <v>74</v>
      </c>
      <c r="H163" t="s">
        <v>75</v>
      </c>
      <c r="I163" t="s"/>
      <c r="J163" t="s">
        <v>76</v>
      </c>
      <c r="K163" t="n">
        <v>93</v>
      </c>
      <c r="L163" t="s">
        <v>77</v>
      </c>
      <c r="M163" t="s"/>
      <c r="N163" t="s">
        <v>662</v>
      </c>
      <c r="O163" t="s">
        <v>79</v>
      </c>
      <c r="P163" t="s">
        <v>651</v>
      </c>
      <c r="Q163" t="s"/>
      <c r="R163" t="s">
        <v>120</v>
      </c>
      <c r="S163" t="s">
        <v>663</v>
      </c>
      <c r="T163" t="s">
        <v>83</v>
      </c>
      <c r="U163" t="s">
        <v>84</v>
      </c>
      <c r="V163" t="s">
        <v>85</v>
      </c>
      <c r="W163" t="s">
        <v>86</v>
      </c>
      <c r="X163" t="s"/>
      <c r="Y163" t="s">
        <v>87</v>
      </c>
      <c r="Z163">
        <f>HYPERLINK("https://hotelmonitor-cachepage.eclerx.com/savepage/tk_15441703316009834_sr_8422.html","info")</f>
        <v/>
      </c>
      <c r="AA163" t="n">
        <v>195305</v>
      </c>
      <c r="AB163" t="s">
        <v>664</v>
      </c>
      <c r="AC163" t="s"/>
      <c r="AD163" t="s">
        <v>89</v>
      </c>
      <c r="AE163" t="s"/>
      <c r="AF163" t="s"/>
      <c r="AG163" t="s"/>
      <c r="AH163" t="s"/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18</v>
      </c>
      <c r="AQ163" t="s">
        <v>91</v>
      </c>
      <c r="AR163" t="s"/>
      <c r="AS163" t="s"/>
      <c r="AT163" t="s">
        <v>92</v>
      </c>
      <c r="AU163" t="s">
        <v>90</v>
      </c>
      <c r="AV163" t="s"/>
      <c r="AW163" t="s"/>
      <c r="AX163" t="s">
        <v>93</v>
      </c>
      <c r="AY163" t="n">
        <v>6339558</v>
      </c>
      <c r="AZ163" t="s">
        <v>655</v>
      </c>
      <c r="BA163" t="s">
        <v>656</v>
      </c>
      <c r="BB163" t="s">
        <v>657</v>
      </c>
      <c r="BC163" t="n">
        <v>4.818405</v>
      </c>
      <c r="BD163" t="n">
        <v>52.241105</v>
      </c>
      <c r="BE163" t="s">
        <v>665</v>
      </c>
      <c r="BF163" t="s">
        <v>83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659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666</v>
      </c>
      <c r="F164" t="n">
        <v>3561306</v>
      </c>
      <c r="G164" t="s">
        <v>74</v>
      </c>
      <c r="H164" t="s">
        <v>75</v>
      </c>
      <c r="I164" t="s"/>
      <c r="J164" t="s">
        <v>76</v>
      </c>
      <c r="K164" t="n">
        <v>142</v>
      </c>
      <c r="L164" t="s">
        <v>77</v>
      </c>
      <c r="M164" t="s"/>
      <c r="N164" t="s">
        <v>128</v>
      </c>
      <c r="O164" t="s">
        <v>79</v>
      </c>
      <c r="P164" t="s">
        <v>666</v>
      </c>
      <c r="Q164" t="s"/>
      <c r="R164" t="s">
        <v>120</v>
      </c>
      <c r="S164" t="s">
        <v>448</v>
      </c>
      <c r="T164" t="s">
        <v>83</v>
      </c>
      <c r="U164" t="s">
        <v>84</v>
      </c>
      <c r="V164" t="s">
        <v>85</v>
      </c>
      <c r="W164" t="s">
        <v>108</v>
      </c>
      <c r="X164" t="s"/>
      <c r="Y164" t="s">
        <v>87</v>
      </c>
      <c r="Z164">
        <f>HYPERLINK("https://hotelmonitor-cachepage.eclerx.com/savepage/tk_15441703327060573_sr_8422.html","info")</f>
        <v/>
      </c>
      <c r="AA164" t="n">
        <v>90063</v>
      </c>
      <c r="AB164" t="s">
        <v>667</v>
      </c>
      <c r="AC164" t="s"/>
      <c r="AD164" t="s">
        <v>89</v>
      </c>
      <c r="AE164" t="s"/>
      <c r="AF164" t="s"/>
      <c r="AG164" t="s"/>
      <c r="AH164" t="s"/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21</v>
      </c>
      <c r="AQ164" t="s">
        <v>91</v>
      </c>
      <c r="AR164" t="s"/>
      <c r="AS164" t="s"/>
      <c r="AT164" t="s">
        <v>92</v>
      </c>
      <c r="AU164" t="s">
        <v>90</v>
      </c>
      <c r="AV164" t="s"/>
      <c r="AW164" t="s"/>
      <c r="AX164" t="s">
        <v>90</v>
      </c>
      <c r="AY164" t="n">
        <v>5239632</v>
      </c>
      <c r="AZ164" t="s">
        <v>668</v>
      </c>
      <c r="BA164" t="s">
        <v>669</v>
      </c>
      <c r="BB164" t="s">
        <v>670</v>
      </c>
      <c r="BC164" t="n">
        <v>4.893</v>
      </c>
      <c r="BD164" t="n">
        <v>52.374</v>
      </c>
      <c r="BE164" t="s">
        <v>392</v>
      </c>
      <c r="BF164" t="s">
        <v>83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127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666</v>
      </c>
      <c r="F165" t="n">
        <v>3561306</v>
      </c>
      <c r="G165" t="s">
        <v>74</v>
      </c>
      <c r="H165" t="s">
        <v>75</v>
      </c>
      <c r="I165" t="s"/>
      <c r="J165" t="s">
        <v>76</v>
      </c>
      <c r="K165" t="n">
        <v>201</v>
      </c>
      <c r="L165" t="s">
        <v>77</v>
      </c>
      <c r="M165" t="s"/>
      <c r="N165" t="s">
        <v>671</v>
      </c>
      <c r="O165" t="s">
        <v>79</v>
      </c>
      <c r="P165" t="s">
        <v>666</v>
      </c>
      <c r="Q165" t="s"/>
      <c r="R165" t="s">
        <v>120</v>
      </c>
      <c r="S165" t="s">
        <v>672</v>
      </c>
      <c r="T165" t="s">
        <v>83</v>
      </c>
      <c r="U165" t="s">
        <v>84</v>
      </c>
      <c r="V165" t="s">
        <v>85</v>
      </c>
      <c r="W165" t="s">
        <v>108</v>
      </c>
      <c r="X165" t="s"/>
      <c r="Y165" t="s">
        <v>87</v>
      </c>
      <c r="Z165">
        <f>HYPERLINK("https://hotelmonitor-cachepage.eclerx.com/savepage/tk_15441703327060573_sr_8422.html","info")</f>
        <v/>
      </c>
      <c r="AA165" t="n">
        <v>90063</v>
      </c>
      <c r="AB165" t="s">
        <v>673</v>
      </c>
      <c r="AC165" t="s"/>
      <c r="AD165" t="s">
        <v>89</v>
      </c>
      <c r="AE165" t="s"/>
      <c r="AF165" t="s"/>
      <c r="AG165" t="s"/>
      <c r="AH165" t="s"/>
      <c r="AI165" t="s"/>
      <c r="AJ165" t="s"/>
      <c r="AK165" t="s">
        <v>90</v>
      </c>
      <c r="AL165" t="s"/>
      <c r="AM165" t="s"/>
      <c r="AN165" t="s">
        <v>90</v>
      </c>
      <c r="AO165" t="s"/>
      <c r="AP165" t="n">
        <v>21</v>
      </c>
      <c r="AQ165" t="s">
        <v>91</v>
      </c>
      <c r="AR165" t="s"/>
      <c r="AS165" t="s"/>
      <c r="AT165" t="s">
        <v>92</v>
      </c>
      <c r="AU165" t="s">
        <v>90</v>
      </c>
      <c r="AV165" t="s"/>
      <c r="AW165" t="s"/>
      <c r="AX165" t="s">
        <v>93</v>
      </c>
      <c r="AY165" t="n">
        <v>5239632</v>
      </c>
      <c r="AZ165" t="s">
        <v>668</v>
      </c>
      <c r="BA165" t="s">
        <v>669</v>
      </c>
      <c r="BB165" t="s">
        <v>670</v>
      </c>
      <c r="BC165" t="n">
        <v>4.893</v>
      </c>
      <c r="BD165" t="n">
        <v>52.374</v>
      </c>
      <c r="BE165" t="s">
        <v>674</v>
      </c>
      <c r="BF165" t="s">
        <v>83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127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666</v>
      </c>
      <c r="F166" t="n">
        <v>3561306</v>
      </c>
      <c r="G166" t="s">
        <v>74</v>
      </c>
      <c r="H166" t="s">
        <v>75</v>
      </c>
      <c r="I166" t="s"/>
      <c r="J166" t="s">
        <v>76</v>
      </c>
      <c r="K166" t="n">
        <v>142</v>
      </c>
      <c r="L166" t="s">
        <v>77</v>
      </c>
      <c r="M166" t="s"/>
      <c r="N166" t="s">
        <v>118</v>
      </c>
      <c r="O166" t="s">
        <v>79</v>
      </c>
      <c r="P166" t="s">
        <v>666</v>
      </c>
      <c r="Q166" t="s"/>
      <c r="R166" t="s">
        <v>120</v>
      </c>
      <c r="S166" t="s">
        <v>448</v>
      </c>
      <c r="T166" t="s">
        <v>83</v>
      </c>
      <c r="U166" t="s">
        <v>84</v>
      </c>
      <c r="V166" t="s">
        <v>85</v>
      </c>
      <c r="W166" t="s">
        <v>108</v>
      </c>
      <c r="X166" t="s"/>
      <c r="Y166" t="s">
        <v>87</v>
      </c>
      <c r="Z166">
        <f>HYPERLINK("https://hotelmonitor-cachepage.eclerx.com/savepage/tk_15441703327060573_sr_8422.html","info")</f>
        <v/>
      </c>
      <c r="AA166" t="n">
        <v>90063</v>
      </c>
      <c r="AB166" t="s">
        <v>675</v>
      </c>
      <c r="AC166" t="s"/>
      <c r="AD166" t="s">
        <v>89</v>
      </c>
      <c r="AE166" t="s"/>
      <c r="AF166" t="s"/>
      <c r="AG166" t="s"/>
      <c r="AH166" t="s"/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21</v>
      </c>
      <c r="AQ166" t="s">
        <v>91</v>
      </c>
      <c r="AR166" t="s"/>
      <c r="AS166" t="s"/>
      <c r="AT166" t="s">
        <v>92</v>
      </c>
      <c r="AU166" t="s">
        <v>90</v>
      </c>
      <c r="AV166" t="s"/>
      <c r="AW166" t="s"/>
      <c r="AX166" t="s">
        <v>90</v>
      </c>
      <c r="AY166" t="n">
        <v>5239632</v>
      </c>
      <c r="AZ166" t="s">
        <v>668</v>
      </c>
      <c r="BA166" t="s">
        <v>669</v>
      </c>
      <c r="BB166" t="s">
        <v>670</v>
      </c>
      <c r="BC166" t="n">
        <v>4.893</v>
      </c>
      <c r="BD166" t="n">
        <v>52.374</v>
      </c>
      <c r="BE166" t="s">
        <v>392</v>
      </c>
      <c r="BF166" t="s">
        <v>83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127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676</v>
      </c>
      <c r="F167" t="n">
        <v>348854</v>
      </c>
      <c r="G167" t="s">
        <v>74</v>
      </c>
      <c r="H167" t="s">
        <v>75</v>
      </c>
      <c r="I167" t="s"/>
      <c r="J167" t="s">
        <v>76</v>
      </c>
      <c r="K167" t="n">
        <v>69</v>
      </c>
      <c r="L167" t="s">
        <v>77</v>
      </c>
      <c r="M167" t="s"/>
      <c r="N167" t="s">
        <v>660</v>
      </c>
      <c r="O167" t="s">
        <v>79</v>
      </c>
      <c r="P167" t="s">
        <v>677</v>
      </c>
      <c r="Q167" t="s"/>
      <c r="R167" t="s">
        <v>81</v>
      </c>
      <c r="S167" t="s">
        <v>678</v>
      </c>
      <c r="T167" t="s">
        <v>83</v>
      </c>
      <c r="U167" t="s">
        <v>84</v>
      </c>
      <c r="V167" t="s">
        <v>85</v>
      </c>
      <c r="W167" t="s">
        <v>86</v>
      </c>
      <c r="X167" t="s"/>
      <c r="Y167" t="s">
        <v>87</v>
      </c>
      <c r="Z167">
        <f>HYPERLINK("https://hotelmonitor-cachepage.eclerx.com/savepage/tk_15441703289041243_sr_8422.html","info")</f>
        <v/>
      </c>
      <c r="AA167" t="n">
        <v>17612</v>
      </c>
      <c r="AB167" t="s">
        <v>679</v>
      </c>
      <c r="AC167" t="s"/>
      <c r="AD167" t="s">
        <v>89</v>
      </c>
      <c r="AE167" t="s"/>
      <c r="AF167" t="s"/>
      <c r="AG167" t="s"/>
      <c r="AH167" t="s"/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11</v>
      </c>
      <c r="AQ167" t="s">
        <v>91</v>
      </c>
      <c r="AR167" t="s"/>
      <c r="AS167" t="s"/>
      <c r="AT167" t="s">
        <v>92</v>
      </c>
      <c r="AU167" t="s">
        <v>90</v>
      </c>
      <c r="AV167" t="s"/>
      <c r="AW167" t="s"/>
      <c r="AX167" t="s">
        <v>93</v>
      </c>
      <c r="AY167" t="n">
        <v>5953993</v>
      </c>
      <c r="AZ167" t="s">
        <v>680</v>
      </c>
      <c r="BA167" t="s">
        <v>681</v>
      </c>
      <c r="BB167" t="s">
        <v>682</v>
      </c>
      <c r="BC167" t="n">
        <v>4.7248</v>
      </c>
      <c r="BD167" t="n">
        <v>52.2901</v>
      </c>
      <c r="BE167" t="s">
        <v>683</v>
      </c>
      <c r="BF167" t="s">
        <v>83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98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684</v>
      </c>
      <c r="F168" t="n">
        <v>3376128</v>
      </c>
      <c r="G168" t="s">
        <v>74</v>
      </c>
      <c r="H168" t="s">
        <v>75</v>
      </c>
      <c r="I168" t="s"/>
      <c r="J168" t="s">
        <v>76</v>
      </c>
      <c r="K168" t="n">
        <v>247</v>
      </c>
      <c r="L168" t="s">
        <v>77</v>
      </c>
      <c r="M168" t="s"/>
      <c r="N168" t="s">
        <v>685</v>
      </c>
      <c r="O168" t="s">
        <v>79</v>
      </c>
      <c r="P168" t="s">
        <v>684</v>
      </c>
      <c r="Q168" t="s"/>
      <c r="R168" t="s">
        <v>81</v>
      </c>
      <c r="S168" t="s">
        <v>686</v>
      </c>
      <c r="T168" t="s">
        <v>83</v>
      </c>
      <c r="U168" t="s">
        <v>84</v>
      </c>
      <c r="V168" t="s">
        <v>85</v>
      </c>
      <c r="W168" t="s">
        <v>108</v>
      </c>
      <c r="X168" t="s"/>
      <c r="Y168" t="s">
        <v>87</v>
      </c>
      <c r="Z168">
        <f>HYPERLINK("https://hotelmonitor-cachepage.eclerx.com/savepage/tk_15441703435112805_sr_8422.html","info")</f>
        <v/>
      </c>
      <c r="AA168" t="n">
        <v>527941</v>
      </c>
      <c r="AB168" t="s">
        <v>687</v>
      </c>
      <c r="AC168" t="s"/>
      <c r="AD168" t="s">
        <v>89</v>
      </c>
      <c r="AE168" t="s"/>
      <c r="AF168" t="s"/>
      <c r="AG168" t="s"/>
      <c r="AH168" t="s"/>
      <c r="AI168" t="s"/>
      <c r="AJ168" t="s"/>
      <c r="AK168" t="s">
        <v>90</v>
      </c>
      <c r="AL168" t="s"/>
      <c r="AM168" t="s"/>
      <c r="AN168" t="s">
        <v>90</v>
      </c>
      <c r="AO168" t="s"/>
      <c r="AP168" t="n">
        <v>42</v>
      </c>
      <c r="AQ168" t="s">
        <v>91</v>
      </c>
      <c r="AR168" t="s"/>
      <c r="AS168" t="s"/>
      <c r="AT168" t="s">
        <v>92</v>
      </c>
      <c r="AU168" t="s">
        <v>90</v>
      </c>
      <c r="AV168" t="s"/>
      <c r="AW168" t="s"/>
      <c r="AX168" t="s">
        <v>90</v>
      </c>
      <c r="AY168" t="n">
        <v>3327217</v>
      </c>
      <c r="AZ168" t="s">
        <v>688</v>
      </c>
      <c r="BA168" t="s">
        <v>689</v>
      </c>
      <c r="BB168" t="s">
        <v>690</v>
      </c>
      <c r="BC168" t="n">
        <v>4.902859</v>
      </c>
      <c r="BD168" t="n">
        <v>52.384098</v>
      </c>
      <c r="BE168" t="s">
        <v>691</v>
      </c>
      <c r="BF168" t="s">
        <v>83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127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684</v>
      </c>
      <c r="F169" t="n">
        <v>3376128</v>
      </c>
      <c r="G169" t="s">
        <v>74</v>
      </c>
      <c r="H169" t="s">
        <v>75</v>
      </c>
      <c r="I169" t="s"/>
      <c r="J169" t="s">
        <v>76</v>
      </c>
      <c r="K169" t="n">
        <v>229</v>
      </c>
      <c r="L169" t="s">
        <v>77</v>
      </c>
      <c r="M169" t="s"/>
      <c r="N169" t="s">
        <v>692</v>
      </c>
      <c r="O169" t="s">
        <v>79</v>
      </c>
      <c r="P169" t="s">
        <v>684</v>
      </c>
      <c r="Q169" t="s"/>
      <c r="R169" t="s">
        <v>81</v>
      </c>
      <c r="S169" t="s">
        <v>351</v>
      </c>
      <c r="T169" t="s">
        <v>83</v>
      </c>
      <c r="U169" t="s">
        <v>84</v>
      </c>
      <c r="V169" t="s">
        <v>85</v>
      </c>
      <c r="W169" t="s">
        <v>108</v>
      </c>
      <c r="X169" t="s"/>
      <c r="Y169" t="s">
        <v>87</v>
      </c>
      <c r="Z169">
        <f>HYPERLINK("https://hotelmonitor-cachepage.eclerx.com/savepage/tk_15441703435112805_sr_8422.html","info")</f>
        <v/>
      </c>
      <c r="AA169" t="n">
        <v>527941</v>
      </c>
      <c r="AB169" t="s">
        <v>693</v>
      </c>
      <c r="AC169" t="s"/>
      <c r="AD169" t="s">
        <v>89</v>
      </c>
      <c r="AE169" t="s"/>
      <c r="AF169" t="s"/>
      <c r="AG169" t="s"/>
      <c r="AH169" t="s"/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42</v>
      </c>
      <c r="AQ169" t="s">
        <v>91</v>
      </c>
      <c r="AR169" t="s"/>
      <c r="AS169" t="s"/>
      <c r="AT169" t="s">
        <v>92</v>
      </c>
      <c r="AU169" t="s">
        <v>90</v>
      </c>
      <c r="AV169" t="s"/>
      <c r="AW169" t="s"/>
      <c r="AX169" t="s">
        <v>90</v>
      </c>
      <c r="AY169" t="n">
        <v>3327217</v>
      </c>
      <c r="AZ169" t="s">
        <v>688</v>
      </c>
      <c r="BA169" t="s">
        <v>689</v>
      </c>
      <c r="BB169" t="s">
        <v>690</v>
      </c>
      <c r="BC169" t="n">
        <v>4.902859</v>
      </c>
      <c r="BD169" t="n">
        <v>52.384098</v>
      </c>
      <c r="BE169" t="s">
        <v>672</v>
      </c>
      <c r="BF169" t="s">
        <v>83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127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684</v>
      </c>
      <c r="F170" t="n">
        <v>3376128</v>
      </c>
      <c r="G170" t="s">
        <v>74</v>
      </c>
      <c r="H170" t="s">
        <v>75</v>
      </c>
      <c r="I170" t="s"/>
      <c r="J170" t="s">
        <v>76</v>
      </c>
      <c r="K170" t="n">
        <v>297.5</v>
      </c>
      <c r="L170" t="s">
        <v>77</v>
      </c>
      <c r="M170" t="s"/>
      <c r="N170" t="s">
        <v>694</v>
      </c>
      <c r="O170" t="s">
        <v>79</v>
      </c>
      <c r="P170" t="s">
        <v>684</v>
      </c>
      <c r="Q170" t="s"/>
      <c r="R170" t="s">
        <v>81</v>
      </c>
      <c r="S170" t="s">
        <v>695</v>
      </c>
      <c r="T170" t="s">
        <v>83</v>
      </c>
      <c r="U170" t="s">
        <v>84</v>
      </c>
      <c r="V170" t="s">
        <v>85</v>
      </c>
      <c r="W170" t="s">
        <v>108</v>
      </c>
      <c r="X170" t="s"/>
      <c r="Y170" t="s">
        <v>87</v>
      </c>
      <c r="Z170">
        <f>HYPERLINK("https://hotelmonitor-cachepage.eclerx.com/savepage/tk_15441703435112805_sr_8422.html","info")</f>
        <v/>
      </c>
      <c r="AA170" t="n">
        <v>527941</v>
      </c>
      <c r="AB170" t="s">
        <v>696</v>
      </c>
      <c r="AC170" t="s"/>
      <c r="AD170" t="s">
        <v>89</v>
      </c>
      <c r="AE170" t="s"/>
      <c r="AF170" t="s"/>
      <c r="AG170" t="s"/>
      <c r="AH170" t="s"/>
      <c r="AI170" t="s"/>
      <c r="AJ170" t="s"/>
      <c r="AK170" t="s">
        <v>90</v>
      </c>
      <c r="AL170" t="s"/>
      <c r="AM170" t="s"/>
      <c r="AN170" t="s">
        <v>90</v>
      </c>
      <c r="AO170" t="s"/>
      <c r="AP170" t="n">
        <v>42</v>
      </c>
      <c r="AQ170" t="s">
        <v>91</v>
      </c>
      <c r="AR170" t="s"/>
      <c r="AS170" t="s"/>
      <c r="AT170" t="s">
        <v>92</v>
      </c>
      <c r="AU170" t="s">
        <v>90</v>
      </c>
      <c r="AV170" t="s"/>
      <c r="AW170" t="s"/>
      <c r="AX170" t="s">
        <v>90</v>
      </c>
      <c r="AY170" t="n">
        <v>3327217</v>
      </c>
      <c r="AZ170" t="s">
        <v>688</v>
      </c>
      <c r="BA170" t="s">
        <v>689</v>
      </c>
      <c r="BB170" t="s">
        <v>690</v>
      </c>
      <c r="BC170" t="n">
        <v>4.902859</v>
      </c>
      <c r="BD170" t="n">
        <v>52.384098</v>
      </c>
      <c r="BE170" t="s">
        <v>349</v>
      </c>
      <c r="BF170" t="s">
        <v>83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127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684</v>
      </c>
      <c r="F171" t="n">
        <v>3376128</v>
      </c>
      <c r="G171" t="s">
        <v>74</v>
      </c>
      <c r="H171" t="s">
        <v>75</v>
      </c>
      <c r="I171" t="s"/>
      <c r="J171" t="s">
        <v>76</v>
      </c>
      <c r="K171" t="n">
        <v>265.5</v>
      </c>
      <c r="L171" t="s">
        <v>77</v>
      </c>
      <c r="M171" t="s"/>
      <c r="N171" t="s">
        <v>697</v>
      </c>
      <c r="O171" t="s">
        <v>79</v>
      </c>
      <c r="P171" t="s">
        <v>684</v>
      </c>
      <c r="Q171" t="s"/>
      <c r="R171" t="s">
        <v>81</v>
      </c>
      <c r="S171" t="s">
        <v>698</v>
      </c>
      <c r="T171" t="s">
        <v>83</v>
      </c>
      <c r="U171" t="s">
        <v>84</v>
      </c>
      <c r="V171" t="s">
        <v>85</v>
      </c>
      <c r="W171" t="s">
        <v>108</v>
      </c>
      <c r="X171" t="s"/>
      <c r="Y171" t="s">
        <v>87</v>
      </c>
      <c r="Z171">
        <f>HYPERLINK("https://hotelmonitor-cachepage.eclerx.com/savepage/tk_15441703435112805_sr_8422.html","info")</f>
        <v/>
      </c>
      <c r="AA171" t="n">
        <v>527941</v>
      </c>
      <c r="AB171" t="s">
        <v>699</v>
      </c>
      <c r="AC171" t="s"/>
      <c r="AD171" t="s">
        <v>89</v>
      </c>
      <c r="AE171" t="s"/>
      <c r="AF171" t="s"/>
      <c r="AG171" t="s"/>
      <c r="AH171" t="s"/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42</v>
      </c>
      <c r="AQ171" t="s">
        <v>91</v>
      </c>
      <c r="AR171" t="s"/>
      <c r="AS171" t="s"/>
      <c r="AT171" t="s">
        <v>92</v>
      </c>
      <c r="AU171" t="s">
        <v>90</v>
      </c>
      <c r="AV171" t="s"/>
      <c r="AW171" t="s"/>
      <c r="AX171" t="s">
        <v>90</v>
      </c>
      <c r="AY171" t="n">
        <v>3327217</v>
      </c>
      <c r="AZ171" t="s">
        <v>688</v>
      </c>
      <c r="BA171" t="s">
        <v>689</v>
      </c>
      <c r="BB171" t="s">
        <v>690</v>
      </c>
      <c r="BC171" t="n">
        <v>4.902859</v>
      </c>
      <c r="BD171" t="n">
        <v>52.384098</v>
      </c>
      <c r="BE171" t="s">
        <v>700</v>
      </c>
      <c r="BF171" t="s">
        <v>83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127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684</v>
      </c>
      <c r="F172" t="n">
        <v>3376128</v>
      </c>
      <c r="G172" t="s">
        <v>74</v>
      </c>
      <c r="H172" t="s">
        <v>75</v>
      </c>
      <c r="I172" t="s"/>
      <c r="J172" t="s">
        <v>76</v>
      </c>
      <c r="K172" t="n">
        <v>210</v>
      </c>
      <c r="L172" t="s">
        <v>77</v>
      </c>
      <c r="M172" t="s"/>
      <c r="N172" t="s">
        <v>701</v>
      </c>
      <c r="O172" t="s">
        <v>79</v>
      </c>
      <c r="P172" t="s">
        <v>684</v>
      </c>
      <c r="Q172" t="s"/>
      <c r="R172" t="s">
        <v>81</v>
      </c>
      <c r="S172" t="s">
        <v>702</v>
      </c>
      <c r="T172" t="s">
        <v>83</v>
      </c>
      <c r="U172" t="s">
        <v>84</v>
      </c>
      <c r="V172" t="s">
        <v>85</v>
      </c>
      <c r="W172" t="s">
        <v>108</v>
      </c>
      <c r="X172" t="s"/>
      <c r="Y172" t="s">
        <v>87</v>
      </c>
      <c r="Z172">
        <f>HYPERLINK("https://hotelmonitor-cachepage.eclerx.com/savepage/tk_15441703435112805_sr_8422.html","info")</f>
        <v/>
      </c>
      <c r="AA172" t="n">
        <v>527941</v>
      </c>
      <c r="AB172" t="s">
        <v>703</v>
      </c>
      <c r="AC172" t="s"/>
      <c r="AD172" t="s">
        <v>89</v>
      </c>
      <c r="AE172" t="s"/>
      <c r="AF172" t="s"/>
      <c r="AG172" t="s"/>
      <c r="AH172" t="s"/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42</v>
      </c>
      <c r="AQ172" t="s">
        <v>91</v>
      </c>
      <c r="AR172" t="s"/>
      <c r="AS172" t="s"/>
      <c r="AT172" t="s">
        <v>92</v>
      </c>
      <c r="AU172" t="s">
        <v>90</v>
      </c>
      <c r="AV172" t="s"/>
      <c r="AW172" t="s"/>
      <c r="AX172" t="s">
        <v>90</v>
      </c>
      <c r="AY172" t="n">
        <v>3327217</v>
      </c>
      <c r="AZ172" t="s">
        <v>688</v>
      </c>
      <c r="BA172" t="s">
        <v>689</v>
      </c>
      <c r="BB172" t="s">
        <v>690</v>
      </c>
      <c r="BC172" t="n">
        <v>4.902859</v>
      </c>
      <c r="BD172" t="n">
        <v>52.384098</v>
      </c>
      <c r="BE172" t="s">
        <v>491</v>
      </c>
      <c r="BF172" t="s">
        <v>83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127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684</v>
      </c>
      <c r="F173" t="n">
        <v>3376128</v>
      </c>
      <c r="G173" t="s">
        <v>74</v>
      </c>
      <c r="H173" t="s">
        <v>75</v>
      </c>
      <c r="I173" t="s"/>
      <c r="J173" t="s">
        <v>76</v>
      </c>
      <c r="K173" t="n">
        <v>271.5</v>
      </c>
      <c r="L173" t="s">
        <v>77</v>
      </c>
      <c r="M173" t="s"/>
      <c r="N173" t="s">
        <v>704</v>
      </c>
      <c r="O173" t="s">
        <v>79</v>
      </c>
      <c r="P173" t="s">
        <v>684</v>
      </c>
      <c r="Q173" t="s"/>
      <c r="R173" t="s">
        <v>81</v>
      </c>
      <c r="S173" t="s">
        <v>705</v>
      </c>
      <c r="T173" t="s">
        <v>83</v>
      </c>
      <c r="U173" t="s">
        <v>84</v>
      </c>
      <c r="V173" t="s">
        <v>85</v>
      </c>
      <c r="W173" t="s">
        <v>108</v>
      </c>
      <c r="X173" t="s"/>
      <c r="Y173" t="s">
        <v>87</v>
      </c>
      <c r="Z173">
        <f>HYPERLINK("https://hotelmonitor-cachepage.eclerx.com/savepage/tk_15441703435112805_sr_8422.html","info")</f>
        <v/>
      </c>
      <c r="AA173" t="n">
        <v>527941</v>
      </c>
      <c r="AB173" t="s">
        <v>706</v>
      </c>
      <c r="AC173" t="s"/>
      <c r="AD173" t="s">
        <v>89</v>
      </c>
      <c r="AE173" t="s"/>
      <c r="AF173" t="s"/>
      <c r="AG173" t="s"/>
      <c r="AH173" t="s"/>
      <c r="AI173" t="s"/>
      <c r="AJ173" t="s"/>
      <c r="AK173" t="s">
        <v>90</v>
      </c>
      <c r="AL173" t="s"/>
      <c r="AM173" t="s"/>
      <c r="AN173" t="s">
        <v>90</v>
      </c>
      <c r="AO173" t="s"/>
      <c r="AP173" t="n">
        <v>42</v>
      </c>
      <c r="AQ173" t="s">
        <v>91</v>
      </c>
      <c r="AR173" t="s"/>
      <c r="AS173" t="s"/>
      <c r="AT173" t="s">
        <v>92</v>
      </c>
      <c r="AU173" t="s">
        <v>90</v>
      </c>
      <c r="AV173" t="s"/>
      <c r="AW173" t="s"/>
      <c r="AX173" t="s">
        <v>90</v>
      </c>
      <c r="AY173" t="n">
        <v>3327217</v>
      </c>
      <c r="AZ173" t="s">
        <v>688</v>
      </c>
      <c r="BA173" t="s">
        <v>689</v>
      </c>
      <c r="BB173" t="s">
        <v>690</v>
      </c>
      <c r="BC173" t="n">
        <v>4.902859</v>
      </c>
      <c r="BD173" t="n">
        <v>52.384098</v>
      </c>
      <c r="BE173" t="s">
        <v>707</v>
      </c>
      <c r="BF173" t="s">
        <v>83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127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684</v>
      </c>
      <c r="F174" t="n">
        <v>3376128</v>
      </c>
      <c r="G174" t="s">
        <v>74</v>
      </c>
      <c r="H174" t="s">
        <v>75</v>
      </c>
      <c r="I174" t="s"/>
      <c r="J174" t="s">
        <v>76</v>
      </c>
      <c r="K174" t="n">
        <v>242.5</v>
      </c>
      <c r="L174" t="s">
        <v>77</v>
      </c>
      <c r="M174" t="s"/>
      <c r="N174" t="s">
        <v>708</v>
      </c>
      <c r="O174" t="s">
        <v>79</v>
      </c>
      <c r="P174" t="s">
        <v>684</v>
      </c>
      <c r="Q174" t="s"/>
      <c r="R174" t="s">
        <v>81</v>
      </c>
      <c r="S174" t="s">
        <v>709</v>
      </c>
      <c r="T174" t="s">
        <v>83</v>
      </c>
      <c r="U174" t="s">
        <v>84</v>
      </c>
      <c r="V174" t="s">
        <v>85</v>
      </c>
      <c r="W174" t="s">
        <v>108</v>
      </c>
      <c r="X174" t="s"/>
      <c r="Y174" t="s">
        <v>87</v>
      </c>
      <c r="Z174">
        <f>HYPERLINK("https://hotelmonitor-cachepage.eclerx.com/savepage/tk_15441703435112805_sr_8422.html","info")</f>
        <v/>
      </c>
      <c r="AA174" t="n">
        <v>527941</v>
      </c>
      <c r="AB174" t="s">
        <v>710</v>
      </c>
      <c r="AC174" t="s"/>
      <c r="AD174" t="s">
        <v>89</v>
      </c>
      <c r="AE174" t="s"/>
      <c r="AF174" t="s"/>
      <c r="AG174" t="s"/>
      <c r="AH174" t="s"/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42</v>
      </c>
      <c r="AQ174" t="s">
        <v>91</v>
      </c>
      <c r="AR174" t="s"/>
      <c r="AS174" t="s"/>
      <c r="AT174" t="s">
        <v>92</v>
      </c>
      <c r="AU174" t="s">
        <v>90</v>
      </c>
      <c r="AV174" t="s"/>
      <c r="AW174" t="s"/>
      <c r="AX174" t="s">
        <v>90</v>
      </c>
      <c r="AY174" t="n">
        <v>3327217</v>
      </c>
      <c r="AZ174" t="s">
        <v>688</v>
      </c>
      <c r="BA174" t="s">
        <v>689</v>
      </c>
      <c r="BB174" t="s">
        <v>690</v>
      </c>
      <c r="BC174" t="n">
        <v>4.902859</v>
      </c>
      <c r="BD174" t="n">
        <v>52.384098</v>
      </c>
      <c r="BE174" t="s">
        <v>711</v>
      </c>
      <c r="BF174" t="s">
        <v>83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127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684</v>
      </c>
      <c r="F175" t="n">
        <v>3376128</v>
      </c>
      <c r="G175" t="s">
        <v>74</v>
      </c>
      <c r="H175" t="s">
        <v>75</v>
      </c>
      <c r="I175" t="s"/>
      <c r="J175" t="s">
        <v>76</v>
      </c>
      <c r="K175" t="n">
        <v>226.5</v>
      </c>
      <c r="L175" t="s">
        <v>77</v>
      </c>
      <c r="M175" t="s"/>
      <c r="N175" t="s">
        <v>712</v>
      </c>
      <c r="O175" t="s">
        <v>79</v>
      </c>
      <c r="P175" t="s">
        <v>684</v>
      </c>
      <c r="Q175" t="s"/>
      <c r="R175" t="s">
        <v>81</v>
      </c>
      <c r="S175" t="s">
        <v>713</v>
      </c>
      <c r="T175" t="s">
        <v>83</v>
      </c>
      <c r="U175" t="s">
        <v>84</v>
      </c>
      <c r="V175" t="s">
        <v>85</v>
      </c>
      <c r="W175" t="s">
        <v>108</v>
      </c>
      <c r="X175" t="s"/>
      <c r="Y175" t="s">
        <v>87</v>
      </c>
      <c r="Z175">
        <f>HYPERLINK("https://hotelmonitor-cachepage.eclerx.com/savepage/tk_15441703435112805_sr_8422.html","info")</f>
        <v/>
      </c>
      <c r="AA175" t="n">
        <v>527941</v>
      </c>
      <c r="AB175" t="s">
        <v>714</v>
      </c>
      <c r="AC175" t="s"/>
      <c r="AD175" t="s">
        <v>89</v>
      </c>
      <c r="AE175" t="s"/>
      <c r="AF175" t="s"/>
      <c r="AG175" t="s"/>
      <c r="AH175" t="s"/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42</v>
      </c>
      <c r="AQ175" t="s">
        <v>91</v>
      </c>
      <c r="AR175" t="s"/>
      <c r="AS175" t="s"/>
      <c r="AT175" t="s">
        <v>92</v>
      </c>
      <c r="AU175" t="s">
        <v>90</v>
      </c>
      <c r="AV175" t="s"/>
      <c r="AW175" t="s"/>
      <c r="AX175" t="s">
        <v>90</v>
      </c>
      <c r="AY175" t="n">
        <v>3327217</v>
      </c>
      <c r="AZ175" t="s">
        <v>688</v>
      </c>
      <c r="BA175" t="s">
        <v>689</v>
      </c>
      <c r="BB175" t="s">
        <v>690</v>
      </c>
      <c r="BC175" t="n">
        <v>4.902859</v>
      </c>
      <c r="BD175" t="n">
        <v>52.384098</v>
      </c>
      <c r="BE175" t="s">
        <v>715</v>
      </c>
      <c r="BF175" t="s">
        <v>83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127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684</v>
      </c>
      <c r="F176" t="n">
        <v>3376128</v>
      </c>
      <c r="G176" t="s">
        <v>74</v>
      </c>
      <c r="H176" t="s">
        <v>75</v>
      </c>
      <c r="I176" t="s"/>
      <c r="J176" t="s">
        <v>76</v>
      </c>
      <c r="K176" t="n">
        <v>209</v>
      </c>
      <c r="L176" t="s">
        <v>77</v>
      </c>
      <c r="M176" t="s"/>
      <c r="N176" t="s">
        <v>685</v>
      </c>
      <c r="O176" t="s">
        <v>79</v>
      </c>
      <c r="P176" t="s">
        <v>684</v>
      </c>
      <c r="Q176" t="s"/>
      <c r="R176" t="s">
        <v>81</v>
      </c>
      <c r="S176" t="s">
        <v>716</v>
      </c>
      <c r="T176" t="s">
        <v>83</v>
      </c>
      <c r="U176" t="s">
        <v>84</v>
      </c>
      <c r="V176" t="s">
        <v>85</v>
      </c>
      <c r="W176" t="s">
        <v>86</v>
      </c>
      <c r="X176" t="s"/>
      <c r="Y176" t="s">
        <v>87</v>
      </c>
      <c r="Z176">
        <f>HYPERLINK("https://hotelmonitor-cachepage.eclerx.com/savepage/tk_15441703435112805_sr_8422.html","info")</f>
        <v/>
      </c>
      <c r="AA176" t="n">
        <v>527941</v>
      </c>
      <c r="AB176" t="s">
        <v>717</v>
      </c>
      <c r="AC176" t="s"/>
      <c r="AD176" t="s">
        <v>89</v>
      </c>
      <c r="AE176" t="s"/>
      <c r="AF176" t="s"/>
      <c r="AG176" t="s"/>
      <c r="AH176" t="s"/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42</v>
      </c>
      <c r="AQ176" t="s">
        <v>91</v>
      </c>
      <c r="AR176" t="s"/>
      <c r="AS176" t="s"/>
      <c r="AT176" t="s">
        <v>92</v>
      </c>
      <c r="AU176" t="s">
        <v>90</v>
      </c>
      <c r="AV176" t="s"/>
      <c r="AW176" t="s"/>
      <c r="AX176" t="s">
        <v>90</v>
      </c>
      <c r="AY176" t="n">
        <v>3327217</v>
      </c>
      <c r="AZ176" t="s">
        <v>688</v>
      </c>
      <c r="BA176" t="s">
        <v>689</v>
      </c>
      <c r="BB176" t="s">
        <v>690</v>
      </c>
      <c r="BC176" t="n">
        <v>4.902859</v>
      </c>
      <c r="BD176" t="n">
        <v>52.384098</v>
      </c>
      <c r="BE176" t="s">
        <v>718</v>
      </c>
      <c r="BF176" t="s">
        <v>83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127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684</v>
      </c>
      <c r="F177" t="n">
        <v>3376128</v>
      </c>
      <c r="G177" t="s">
        <v>74</v>
      </c>
      <c r="H177" t="s">
        <v>75</v>
      </c>
      <c r="I177" t="s"/>
      <c r="J177" t="s">
        <v>76</v>
      </c>
      <c r="K177" t="n">
        <v>190.5</v>
      </c>
      <c r="L177" t="s">
        <v>77</v>
      </c>
      <c r="M177" t="s"/>
      <c r="N177" t="s">
        <v>692</v>
      </c>
      <c r="O177" t="s">
        <v>79</v>
      </c>
      <c r="P177" t="s">
        <v>684</v>
      </c>
      <c r="Q177" t="s"/>
      <c r="R177" t="s">
        <v>81</v>
      </c>
      <c r="S177" t="s">
        <v>719</v>
      </c>
      <c r="T177" t="s">
        <v>83</v>
      </c>
      <c r="U177" t="s">
        <v>84</v>
      </c>
      <c r="V177" t="s">
        <v>85</v>
      </c>
      <c r="W177" t="s">
        <v>86</v>
      </c>
      <c r="X177" t="s"/>
      <c r="Y177" t="s">
        <v>87</v>
      </c>
      <c r="Z177">
        <f>HYPERLINK("https://hotelmonitor-cachepage.eclerx.com/savepage/tk_15441703435112805_sr_8422.html","info")</f>
        <v/>
      </c>
      <c r="AA177" t="n">
        <v>527941</v>
      </c>
      <c r="AB177" t="s">
        <v>720</v>
      </c>
      <c r="AC177" t="s"/>
      <c r="AD177" t="s">
        <v>89</v>
      </c>
      <c r="AE177" t="s"/>
      <c r="AF177" t="s"/>
      <c r="AG177" t="s"/>
      <c r="AH177" t="s"/>
      <c r="AI177" t="s"/>
      <c r="AJ177" t="s"/>
      <c r="AK177" t="s">
        <v>90</v>
      </c>
      <c r="AL177" t="s"/>
      <c r="AM177" t="s"/>
      <c r="AN177" t="s">
        <v>90</v>
      </c>
      <c r="AO177" t="s"/>
      <c r="AP177" t="n">
        <v>42</v>
      </c>
      <c r="AQ177" t="s">
        <v>91</v>
      </c>
      <c r="AR177" t="s"/>
      <c r="AS177" t="s"/>
      <c r="AT177" t="s">
        <v>92</v>
      </c>
      <c r="AU177" t="s">
        <v>90</v>
      </c>
      <c r="AV177" t="s"/>
      <c r="AW177" t="s"/>
      <c r="AX177" t="s">
        <v>90</v>
      </c>
      <c r="AY177" t="n">
        <v>3327217</v>
      </c>
      <c r="AZ177" t="s">
        <v>688</v>
      </c>
      <c r="BA177" t="s">
        <v>689</v>
      </c>
      <c r="BB177" t="s">
        <v>690</v>
      </c>
      <c r="BC177" t="n">
        <v>4.902859</v>
      </c>
      <c r="BD177" t="n">
        <v>52.384098</v>
      </c>
      <c r="BE177" t="s">
        <v>721</v>
      </c>
      <c r="BF177" t="s">
        <v>83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127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684</v>
      </c>
      <c r="F178" t="n">
        <v>3376128</v>
      </c>
      <c r="G178" t="s">
        <v>74</v>
      </c>
      <c r="H178" t="s">
        <v>75</v>
      </c>
      <c r="I178" t="s"/>
      <c r="J178" t="s">
        <v>76</v>
      </c>
      <c r="K178" t="n">
        <v>259</v>
      </c>
      <c r="L178" t="s">
        <v>77</v>
      </c>
      <c r="M178" t="s"/>
      <c r="N178" t="s">
        <v>694</v>
      </c>
      <c r="O178" t="s">
        <v>79</v>
      </c>
      <c r="P178" t="s">
        <v>684</v>
      </c>
      <c r="Q178" t="s"/>
      <c r="R178" t="s">
        <v>81</v>
      </c>
      <c r="S178" t="s">
        <v>722</v>
      </c>
      <c r="T178" t="s">
        <v>83</v>
      </c>
      <c r="U178" t="s">
        <v>84</v>
      </c>
      <c r="V178" t="s">
        <v>85</v>
      </c>
      <c r="W178" t="s">
        <v>86</v>
      </c>
      <c r="X178" t="s"/>
      <c r="Y178" t="s">
        <v>87</v>
      </c>
      <c r="Z178">
        <f>HYPERLINK("https://hotelmonitor-cachepage.eclerx.com/savepage/tk_15441703435112805_sr_8422.html","info")</f>
        <v/>
      </c>
      <c r="AA178" t="n">
        <v>527941</v>
      </c>
      <c r="AB178" t="s">
        <v>723</v>
      </c>
      <c r="AC178" t="s"/>
      <c r="AD178" t="s">
        <v>89</v>
      </c>
      <c r="AE178" t="s"/>
      <c r="AF178" t="s"/>
      <c r="AG178" t="s"/>
      <c r="AH178" t="s"/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42</v>
      </c>
      <c r="AQ178" t="s">
        <v>91</v>
      </c>
      <c r="AR178" t="s"/>
      <c r="AS178" t="s"/>
      <c r="AT178" t="s">
        <v>92</v>
      </c>
      <c r="AU178" t="s">
        <v>90</v>
      </c>
      <c r="AV178" t="s"/>
      <c r="AW178" t="s"/>
      <c r="AX178" t="s">
        <v>90</v>
      </c>
      <c r="AY178" t="n">
        <v>3327217</v>
      </c>
      <c r="AZ178" t="s">
        <v>688</v>
      </c>
      <c r="BA178" t="s">
        <v>689</v>
      </c>
      <c r="BB178" t="s">
        <v>690</v>
      </c>
      <c r="BC178" t="n">
        <v>4.902859</v>
      </c>
      <c r="BD178" t="n">
        <v>52.384098</v>
      </c>
      <c r="BE178" t="s">
        <v>315</v>
      </c>
      <c r="BF178" t="s">
        <v>83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127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684</v>
      </c>
      <c r="F179" t="n">
        <v>3376128</v>
      </c>
      <c r="G179" t="s">
        <v>74</v>
      </c>
      <c r="H179" t="s">
        <v>75</v>
      </c>
      <c r="I179" t="s"/>
      <c r="J179" t="s">
        <v>76</v>
      </c>
      <c r="K179" t="n">
        <v>227</v>
      </c>
      <c r="L179" t="s">
        <v>77</v>
      </c>
      <c r="M179" t="s"/>
      <c r="N179" t="s">
        <v>697</v>
      </c>
      <c r="O179" t="s">
        <v>79</v>
      </c>
      <c r="P179" t="s">
        <v>684</v>
      </c>
      <c r="Q179" t="s"/>
      <c r="R179" t="s">
        <v>81</v>
      </c>
      <c r="S179" t="s">
        <v>315</v>
      </c>
      <c r="T179" t="s">
        <v>83</v>
      </c>
      <c r="U179" t="s">
        <v>84</v>
      </c>
      <c r="V179" t="s">
        <v>85</v>
      </c>
      <c r="W179" t="s">
        <v>86</v>
      </c>
      <c r="X179" t="s"/>
      <c r="Y179" t="s">
        <v>87</v>
      </c>
      <c r="Z179">
        <f>HYPERLINK("https://hotelmonitor-cachepage.eclerx.com/savepage/tk_15441703435112805_sr_8422.html","info")</f>
        <v/>
      </c>
      <c r="AA179" t="n">
        <v>527941</v>
      </c>
      <c r="AB179" t="s">
        <v>724</v>
      </c>
      <c r="AC179" t="s"/>
      <c r="AD179" t="s">
        <v>89</v>
      </c>
      <c r="AE179" t="s"/>
      <c r="AF179" t="s"/>
      <c r="AG179" t="s"/>
      <c r="AH179" t="s"/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42</v>
      </c>
      <c r="AQ179" t="s">
        <v>91</v>
      </c>
      <c r="AR179" t="s"/>
      <c r="AS179" t="s"/>
      <c r="AT179" t="s">
        <v>92</v>
      </c>
      <c r="AU179" t="s">
        <v>90</v>
      </c>
      <c r="AV179" t="s"/>
      <c r="AW179" t="s"/>
      <c r="AX179" t="s">
        <v>90</v>
      </c>
      <c r="AY179" t="n">
        <v>3327217</v>
      </c>
      <c r="AZ179" t="s">
        <v>688</v>
      </c>
      <c r="BA179" t="s">
        <v>689</v>
      </c>
      <c r="BB179" t="s">
        <v>690</v>
      </c>
      <c r="BC179" t="n">
        <v>4.902859</v>
      </c>
      <c r="BD179" t="n">
        <v>52.384098</v>
      </c>
      <c r="BE179" t="s">
        <v>320</v>
      </c>
      <c r="BF179" t="s">
        <v>83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127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684</v>
      </c>
      <c r="F180" t="n">
        <v>3376128</v>
      </c>
      <c r="G180" t="s">
        <v>74</v>
      </c>
      <c r="H180" t="s">
        <v>75</v>
      </c>
      <c r="I180" t="s"/>
      <c r="J180" t="s">
        <v>76</v>
      </c>
      <c r="K180" t="n">
        <v>171.5</v>
      </c>
      <c r="L180" t="s">
        <v>77</v>
      </c>
      <c r="M180" t="s"/>
      <c r="N180" t="s">
        <v>701</v>
      </c>
      <c r="O180" t="s">
        <v>79</v>
      </c>
      <c r="P180" t="s">
        <v>684</v>
      </c>
      <c r="Q180" t="s"/>
      <c r="R180" t="s">
        <v>81</v>
      </c>
      <c r="S180" t="s">
        <v>725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HYPERLINK("https://hotelmonitor-cachepage.eclerx.com/savepage/tk_15441703435112805_sr_8422.html","info")</f>
        <v/>
      </c>
      <c r="AA180" t="n">
        <v>527941</v>
      </c>
      <c r="AB180" t="s">
        <v>726</v>
      </c>
      <c r="AC180" t="s"/>
      <c r="AD180" t="s">
        <v>89</v>
      </c>
      <c r="AE180" t="s"/>
      <c r="AF180" t="s"/>
      <c r="AG180" t="s"/>
      <c r="AH180" t="s"/>
      <c r="AI180" t="s"/>
      <c r="AJ180" t="s"/>
      <c r="AK180" t="s">
        <v>90</v>
      </c>
      <c r="AL180" t="s"/>
      <c r="AM180" t="s"/>
      <c r="AN180" t="s">
        <v>90</v>
      </c>
      <c r="AO180" t="s"/>
      <c r="AP180" t="n">
        <v>42</v>
      </c>
      <c r="AQ180" t="s">
        <v>91</v>
      </c>
      <c r="AR180" t="s"/>
      <c r="AS180" t="s"/>
      <c r="AT180" t="s">
        <v>92</v>
      </c>
      <c r="AU180" t="s">
        <v>90</v>
      </c>
      <c r="AV180" t="s"/>
      <c r="AW180" t="s"/>
      <c r="AX180" t="s">
        <v>90</v>
      </c>
      <c r="AY180" t="n">
        <v>3327217</v>
      </c>
      <c r="AZ180" t="s">
        <v>688</v>
      </c>
      <c r="BA180" t="s">
        <v>689</v>
      </c>
      <c r="BB180" t="s">
        <v>690</v>
      </c>
      <c r="BC180" t="n">
        <v>4.902859</v>
      </c>
      <c r="BD180" t="n">
        <v>52.384098</v>
      </c>
      <c r="BE180" t="s">
        <v>618</v>
      </c>
      <c r="BF180" t="s">
        <v>83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127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684</v>
      </c>
      <c r="F181" t="n">
        <v>3376128</v>
      </c>
      <c r="G181" t="s">
        <v>74</v>
      </c>
      <c r="H181" t="s">
        <v>75</v>
      </c>
      <c r="I181" t="s"/>
      <c r="J181" t="s">
        <v>76</v>
      </c>
      <c r="K181" t="n">
        <v>233</v>
      </c>
      <c r="L181" t="s">
        <v>77</v>
      </c>
      <c r="M181" t="s"/>
      <c r="N181" t="s">
        <v>704</v>
      </c>
      <c r="O181" t="s">
        <v>79</v>
      </c>
      <c r="P181" t="s">
        <v>684</v>
      </c>
      <c r="Q181" t="s"/>
      <c r="R181" t="s">
        <v>81</v>
      </c>
      <c r="S181" t="s">
        <v>700</v>
      </c>
      <c r="T181" t="s">
        <v>83</v>
      </c>
      <c r="U181" t="s">
        <v>84</v>
      </c>
      <c r="V181" t="s">
        <v>85</v>
      </c>
      <c r="W181" t="s">
        <v>86</v>
      </c>
      <c r="X181" t="s"/>
      <c r="Y181" t="s">
        <v>87</v>
      </c>
      <c r="Z181">
        <f>HYPERLINK("https://hotelmonitor-cachepage.eclerx.com/savepage/tk_15441703435112805_sr_8422.html","info")</f>
        <v/>
      </c>
      <c r="AA181" t="n">
        <v>527941</v>
      </c>
      <c r="AB181" t="s">
        <v>727</v>
      </c>
      <c r="AC181" t="s"/>
      <c r="AD181" t="s">
        <v>89</v>
      </c>
      <c r="AE181" t="s"/>
      <c r="AF181" t="s"/>
      <c r="AG181" t="s"/>
      <c r="AH181" t="s"/>
      <c r="AI181" t="s"/>
      <c r="AJ181" t="s"/>
      <c r="AK181" t="s">
        <v>90</v>
      </c>
      <c r="AL181" t="s"/>
      <c r="AM181" t="s"/>
      <c r="AN181" t="s">
        <v>90</v>
      </c>
      <c r="AO181" t="s"/>
      <c r="AP181" t="n">
        <v>42</v>
      </c>
      <c r="AQ181" t="s">
        <v>91</v>
      </c>
      <c r="AR181" t="s"/>
      <c r="AS181" t="s"/>
      <c r="AT181" t="s">
        <v>92</v>
      </c>
      <c r="AU181" t="s">
        <v>90</v>
      </c>
      <c r="AV181" t="s"/>
      <c r="AW181" t="s"/>
      <c r="AX181" t="s">
        <v>90</v>
      </c>
      <c r="AY181" t="n">
        <v>3327217</v>
      </c>
      <c r="AZ181" t="s">
        <v>688</v>
      </c>
      <c r="BA181" t="s">
        <v>689</v>
      </c>
      <c r="BB181" t="s">
        <v>690</v>
      </c>
      <c r="BC181" t="n">
        <v>4.902859</v>
      </c>
      <c r="BD181" t="n">
        <v>52.384098</v>
      </c>
      <c r="BE181" t="s">
        <v>728</v>
      </c>
      <c r="BF181" t="s">
        <v>83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127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684</v>
      </c>
      <c r="F182" t="n">
        <v>3376128</v>
      </c>
      <c r="G182" t="s">
        <v>74</v>
      </c>
      <c r="H182" t="s">
        <v>75</v>
      </c>
      <c r="I182" t="s"/>
      <c r="J182" t="s">
        <v>76</v>
      </c>
      <c r="K182" t="n">
        <v>204.5</v>
      </c>
      <c r="L182" t="s">
        <v>77</v>
      </c>
      <c r="M182" t="s"/>
      <c r="N182" t="s">
        <v>708</v>
      </c>
      <c r="O182" t="s">
        <v>79</v>
      </c>
      <c r="P182" t="s">
        <v>684</v>
      </c>
      <c r="Q182" t="s"/>
      <c r="R182" t="s">
        <v>81</v>
      </c>
      <c r="S182" t="s">
        <v>728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HYPERLINK("https://hotelmonitor-cachepage.eclerx.com/savepage/tk_15441703435112805_sr_8422.html","info")</f>
        <v/>
      </c>
      <c r="AA182" t="n">
        <v>527941</v>
      </c>
      <c r="AB182" t="s">
        <v>729</v>
      </c>
      <c r="AC182" t="s"/>
      <c r="AD182" t="s">
        <v>89</v>
      </c>
      <c r="AE182" t="s"/>
      <c r="AF182" t="s"/>
      <c r="AG182" t="s"/>
      <c r="AH182" t="s"/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42</v>
      </c>
      <c r="AQ182" t="s">
        <v>91</v>
      </c>
      <c r="AR182" t="s"/>
      <c r="AS182" t="s"/>
      <c r="AT182" t="s">
        <v>92</v>
      </c>
      <c r="AU182" t="s">
        <v>90</v>
      </c>
      <c r="AV182" t="s"/>
      <c r="AW182" t="s"/>
      <c r="AX182" t="s">
        <v>90</v>
      </c>
      <c r="AY182" t="n">
        <v>3327217</v>
      </c>
      <c r="AZ182" t="s">
        <v>688</v>
      </c>
      <c r="BA182" t="s">
        <v>689</v>
      </c>
      <c r="BB182" t="s">
        <v>690</v>
      </c>
      <c r="BC182" t="n">
        <v>4.902859</v>
      </c>
      <c r="BD182" t="n">
        <v>52.384098</v>
      </c>
      <c r="BE182" t="s">
        <v>730</v>
      </c>
      <c r="BF182" t="s">
        <v>83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127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684</v>
      </c>
      <c r="F183" t="n">
        <v>3376128</v>
      </c>
      <c r="G183" t="s">
        <v>74</v>
      </c>
      <c r="H183" t="s">
        <v>75</v>
      </c>
      <c r="I183" t="s"/>
      <c r="J183" t="s">
        <v>76</v>
      </c>
      <c r="K183" t="n">
        <v>188</v>
      </c>
      <c r="L183" t="s">
        <v>77</v>
      </c>
      <c r="M183" t="s"/>
      <c r="N183" t="s">
        <v>712</v>
      </c>
      <c r="O183" t="s">
        <v>79</v>
      </c>
      <c r="P183" t="s">
        <v>684</v>
      </c>
      <c r="Q183" t="s"/>
      <c r="R183" t="s">
        <v>81</v>
      </c>
      <c r="S183" t="s">
        <v>731</v>
      </c>
      <c r="T183" t="s">
        <v>83</v>
      </c>
      <c r="U183" t="s">
        <v>84</v>
      </c>
      <c r="V183" t="s">
        <v>85</v>
      </c>
      <c r="W183" t="s">
        <v>86</v>
      </c>
      <c r="X183" t="s"/>
      <c r="Y183" t="s">
        <v>87</v>
      </c>
      <c r="Z183">
        <f>HYPERLINK("https://hotelmonitor-cachepage.eclerx.com/savepage/tk_15441703435112805_sr_8422.html","info")</f>
        <v/>
      </c>
      <c r="AA183" t="n">
        <v>527941</v>
      </c>
      <c r="AB183" t="s">
        <v>732</v>
      </c>
      <c r="AC183" t="s"/>
      <c r="AD183" t="s">
        <v>89</v>
      </c>
      <c r="AE183" t="s"/>
      <c r="AF183" t="s"/>
      <c r="AG183" t="s"/>
      <c r="AH183" t="s"/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42</v>
      </c>
      <c r="AQ183" t="s">
        <v>91</v>
      </c>
      <c r="AR183" t="s"/>
      <c r="AS183" t="s"/>
      <c r="AT183" t="s">
        <v>92</v>
      </c>
      <c r="AU183" t="s">
        <v>90</v>
      </c>
      <c r="AV183" t="s"/>
      <c r="AW183" t="s"/>
      <c r="AX183" t="s">
        <v>90</v>
      </c>
      <c r="AY183" t="n">
        <v>3327217</v>
      </c>
      <c r="AZ183" t="s">
        <v>688</v>
      </c>
      <c r="BA183" t="s">
        <v>689</v>
      </c>
      <c r="BB183" t="s">
        <v>690</v>
      </c>
      <c r="BC183" t="n">
        <v>4.902859</v>
      </c>
      <c r="BD183" t="n">
        <v>52.384098</v>
      </c>
      <c r="BE183" t="s">
        <v>624</v>
      </c>
      <c r="BF183" t="s">
        <v>83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127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733</v>
      </c>
      <c r="F184" t="n">
        <v>76531</v>
      </c>
      <c r="G184" t="s">
        <v>74</v>
      </c>
      <c r="H184" t="s">
        <v>75</v>
      </c>
      <c r="I184" t="s"/>
      <c r="J184" t="s">
        <v>76</v>
      </c>
      <c r="K184" t="n">
        <v>226.25</v>
      </c>
      <c r="L184" t="s">
        <v>77</v>
      </c>
      <c r="M184" t="s"/>
      <c r="N184" t="s">
        <v>329</v>
      </c>
      <c r="O184" t="s">
        <v>79</v>
      </c>
      <c r="P184" t="s">
        <v>734</v>
      </c>
      <c r="Q184" t="s"/>
      <c r="R184" t="s">
        <v>81</v>
      </c>
      <c r="S184" t="s">
        <v>735</v>
      </c>
      <c r="T184" t="s">
        <v>83</v>
      </c>
      <c r="U184" t="s">
        <v>84</v>
      </c>
      <c r="V184" t="s">
        <v>85</v>
      </c>
      <c r="W184" t="s">
        <v>86</v>
      </c>
      <c r="X184" t="s"/>
      <c r="Y184" t="s">
        <v>87</v>
      </c>
      <c r="Z184">
        <f>HYPERLINK("https://hotelmonitor-cachepage.eclerx.com/savepage/tk_15441703566534894_sr_8422.html","info")</f>
        <v/>
      </c>
      <c r="AA184" t="n">
        <v>5894</v>
      </c>
      <c r="AB184" t="s">
        <v>736</v>
      </c>
      <c r="AC184" t="s"/>
      <c r="AD184" t="s">
        <v>89</v>
      </c>
      <c r="AE184" t="s"/>
      <c r="AF184" t="s"/>
      <c r="AG184" t="s"/>
      <c r="AH184" t="s"/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69</v>
      </c>
      <c r="AQ184" t="s">
        <v>91</v>
      </c>
      <c r="AR184" t="s"/>
      <c r="AS184" t="s"/>
      <c r="AT184" t="s">
        <v>92</v>
      </c>
      <c r="AU184" t="s">
        <v>90</v>
      </c>
      <c r="AV184" t="s"/>
      <c r="AW184" t="s"/>
      <c r="AX184" t="s">
        <v>93</v>
      </c>
      <c r="AY184" t="n">
        <v>1631865</v>
      </c>
      <c r="AZ184" t="s">
        <v>737</v>
      </c>
      <c r="BA184" t="s">
        <v>738</v>
      </c>
      <c r="BB184" t="s">
        <v>739</v>
      </c>
      <c r="BC184" t="n">
        <v>4.897</v>
      </c>
      <c r="BD184" t="n">
        <v>52.37</v>
      </c>
      <c r="BE184" t="s">
        <v>740</v>
      </c>
      <c r="BF184" t="s">
        <v>83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127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733</v>
      </c>
      <c r="F185" t="n">
        <v>76531</v>
      </c>
      <c r="G185" t="s">
        <v>74</v>
      </c>
      <c r="H185" t="s">
        <v>75</v>
      </c>
      <c r="I185" t="s"/>
      <c r="J185" t="s">
        <v>76</v>
      </c>
      <c r="K185" t="n">
        <v>241</v>
      </c>
      <c r="L185" t="s">
        <v>77</v>
      </c>
      <c r="M185" t="s"/>
      <c r="N185" t="s">
        <v>329</v>
      </c>
      <c r="O185" t="s">
        <v>79</v>
      </c>
      <c r="P185" t="s">
        <v>734</v>
      </c>
      <c r="Q185" t="s"/>
      <c r="R185" t="s">
        <v>81</v>
      </c>
      <c r="S185" t="s">
        <v>339</v>
      </c>
      <c r="T185" t="s">
        <v>83</v>
      </c>
      <c r="U185" t="s">
        <v>84</v>
      </c>
      <c r="V185" t="s">
        <v>85</v>
      </c>
      <c r="W185" t="s">
        <v>86</v>
      </c>
      <c r="X185" t="s"/>
      <c r="Y185" t="s">
        <v>87</v>
      </c>
      <c r="Z185">
        <f>HYPERLINK("https://hotelmonitor-cachepage.eclerx.com/savepage/tk_15441703566534894_sr_8422.html","info")</f>
        <v/>
      </c>
      <c r="AA185" t="n">
        <v>5894</v>
      </c>
      <c r="AB185" t="s">
        <v>741</v>
      </c>
      <c r="AC185" t="s"/>
      <c r="AD185" t="s">
        <v>89</v>
      </c>
      <c r="AE185" t="s"/>
      <c r="AF185" t="s"/>
      <c r="AG185" t="s"/>
      <c r="AH185" t="s"/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69</v>
      </c>
      <c r="AQ185" t="s">
        <v>91</v>
      </c>
      <c r="AR185" t="s"/>
      <c r="AS185" t="s"/>
      <c r="AT185" t="s">
        <v>92</v>
      </c>
      <c r="AU185" t="s">
        <v>90</v>
      </c>
      <c r="AV185" t="s"/>
      <c r="AW185" t="s"/>
      <c r="AX185" t="s">
        <v>93</v>
      </c>
      <c r="AY185" t="n">
        <v>1631865</v>
      </c>
      <c r="AZ185" t="s">
        <v>737</v>
      </c>
      <c r="BA185" t="s">
        <v>738</v>
      </c>
      <c r="BB185" t="s">
        <v>739</v>
      </c>
      <c r="BC185" t="n">
        <v>4.897</v>
      </c>
      <c r="BD185" t="n">
        <v>52.37</v>
      </c>
      <c r="BE185" t="s">
        <v>742</v>
      </c>
      <c r="BF185" t="s">
        <v>83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127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733</v>
      </c>
      <c r="F186" t="n">
        <v>76531</v>
      </c>
      <c r="G186" t="s">
        <v>74</v>
      </c>
      <c r="H186" t="s">
        <v>75</v>
      </c>
      <c r="I186" t="s"/>
      <c r="J186" t="s">
        <v>76</v>
      </c>
      <c r="K186" t="n">
        <v>251.25</v>
      </c>
      <c r="L186" t="s">
        <v>77</v>
      </c>
      <c r="M186" t="s"/>
      <c r="N186" t="s">
        <v>743</v>
      </c>
      <c r="O186" t="s">
        <v>79</v>
      </c>
      <c r="P186" t="s">
        <v>734</v>
      </c>
      <c r="Q186" t="s"/>
      <c r="R186" t="s">
        <v>81</v>
      </c>
      <c r="S186" t="s">
        <v>744</v>
      </c>
      <c r="T186" t="s">
        <v>83</v>
      </c>
      <c r="U186" t="s">
        <v>84</v>
      </c>
      <c r="V186" t="s">
        <v>85</v>
      </c>
      <c r="W186" t="s">
        <v>86</v>
      </c>
      <c r="X186" t="s"/>
      <c r="Y186" t="s">
        <v>87</v>
      </c>
      <c r="Z186">
        <f>HYPERLINK("https://hotelmonitor-cachepage.eclerx.com/savepage/tk_15441703566534894_sr_8422.html","info")</f>
        <v/>
      </c>
      <c r="AA186" t="n">
        <v>5894</v>
      </c>
      <c r="AB186" t="s">
        <v>745</v>
      </c>
      <c r="AC186" t="s"/>
      <c r="AD186" t="s">
        <v>89</v>
      </c>
      <c r="AE186" t="s"/>
      <c r="AF186" t="s"/>
      <c r="AG186" t="s"/>
      <c r="AH186" t="s"/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69</v>
      </c>
      <c r="AQ186" t="s">
        <v>91</v>
      </c>
      <c r="AR186" t="s"/>
      <c r="AS186" t="s"/>
      <c r="AT186" t="s">
        <v>92</v>
      </c>
      <c r="AU186" t="s">
        <v>90</v>
      </c>
      <c r="AV186" t="s"/>
      <c r="AW186" t="s"/>
      <c r="AX186" t="s">
        <v>93</v>
      </c>
      <c r="AY186" t="n">
        <v>1631865</v>
      </c>
      <c r="AZ186" t="s">
        <v>737</v>
      </c>
      <c r="BA186" t="s">
        <v>738</v>
      </c>
      <c r="BB186" t="s">
        <v>739</v>
      </c>
      <c r="BC186" t="n">
        <v>4.897</v>
      </c>
      <c r="BD186" t="n">
        <v>52.37</v>
      </c>
      <c r="BE186" t="s">
        <v>746</v>
      </c>
      <c r="BF186" t="s">
        <v>83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127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733</v>
      </c>
      <c r="F187" t="n">
        <v>76531</v>
      </c>
      <c r="G187" t="s">
        <v>74</v>
      </c>
      <c r="H187" t="s">
        <v>75</v>
      </c>
      <c r="I187" t="s"/>
      <c r="J187" t="s">
        <v>76</v>
      </c>
      <c r="K187" t="n">
        <v>252.25</v>
      </c>
      <c r="L187" t="s">
        <v>77</v>
      </c>
      <c r="M187" t="s"/>
      <c r="N187" t="s">
        <v>329</v>
      </c>
      <c r="O187" t="s">
        <v>79</v>
      </c>
      <c r="P187" t="s">
        <v>734</v>
      </c>
      <c r="Q187" t="s"/>
      <c r="R187" t="s">
        <v>81</v>
      </c>
      <c r="S187" t="s">
        <v>747</v>
      </c>
      <c r="T187" t="s">
        <v>83</v>
      </c>
      <c r="U187" t="s">
        <v>84</v>
      </c>
      <c r="V187" t="s">
        <v>85</v>
      </c>
      <c r="W187" t="s">
        <v>108</v>
      </c>
      <c r="X187" t="s"/>
      <c r="Y187" t="s">
        <v>87</v>
      </c>
      <c r="Z187">
        <f>HYPERLINK("https://hotelmonitor-cachepage.eclerx.com/savepage/tk_15441703566534894_sr_8422.html","info")</f>
        <v/>
      </c>
      <c r="AA187" t="n">
        <v>5894</v>
      </c>
      <c r="AB187" t="s">
        <v>748</v>
      </c>
      <c r="AC187" t="s"/>
      <c r="AD187" t="s">
        <v>89</v>
      </c>
      <c r="AE187" t="s"/>
      <c r="AF187" t="s"/>
      <c r="AG187" t="s"/>
      <c r="AH187" t="s"/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69</v>
      </c>
      <c r="AQ187" t="s">
        <v>91</v>
      </c>
      <c r="AR187" t="s"/>
      <c r="AS187" t="s"/>
      <c r="AT187" t="s">
        <v>92</v>
      </c>
      <c r="AU187" t="s">
        <v>90</v>
      </c>
      <c r="AV187" t="s"/>
      <c r="AW187" t="s"/>
      <c r="AX187" t="s">
        <v>93</v>
      </c>
      <c r="AY187" t="n">
        <v>1631865</v>
      </c>
      <c r="AZ187" t="s">
        <v>737</v>
      </c>
      <c r="BA187" t="s">
        <v>738</v>
      </c>
      <c r="BB187" t="s">
        <v>739</v>
      </c>
      <c r="BC187" t="n">
        <v>4.897</v>
      </c>
      <c r="BD187" t="n">
        <v>52.37</v>
      </c>
      <c r="BE187" t="s">
        <v>707</v>
      </c>
      <c r="BF187" t="s">
        <v>83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127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733</v>
      </c>
      <c r="F188" t="n">
        <v>76531</v>
      </c>
      <c r="G188" t="s">
        <v>74</v>
      </c>
      <c r="H188" t="s">
        <v>75</v>
      </c>
      <c r="I188" t="s"/>
      <c r="J188" t="s">
        <v>76</v>
      </c>
      <c r="K188" t="n">
        <v>267.5</v>
      </c>
      <c r="L188" t="s">
        <v>77</v>
      </c>
      <c r="M188" t="s"/>
      <c r="N188" t="s">
        <v>743</v>
      </c>
      <c r="O188" t="s">
        <v>79</v>
      </c>
      <c r="P188" t="s">
        <v>734</v>
      </c>
      <c r="Q188" t="s"/>
      <c r="R188" t="s">
        <v>81</v>
      </c>
      <c r="S188" t="s">
        <v>749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HYPERLINK("https://hotelmonitor-cachepage.eclerx.com/savepage/tk_15441703566534894_sr_8422.html","info")</f>
        <v/>
      </c>
      <c r="AA188" t="n">
        <v>5894</v>
      </c>
      <c r="AB188" t="s">
        <v>750</v>
      </c>
      <c r="AC188" t="s"/>
      <c r="AD188" t="s">
        <v>89</v>
      </c>
      <c r="AE188" t="s"/>
      <c r="AF188" t="s"/>
      <c r="AG188" t="s"/>
      <c r="AH188" t="s"/>
      <c r="AI188" t="s"/>
      <c r="AJ188" t="s"/>
      <c r="AK188" t="s">
        <v>90</v>
      </c>
      <c r="AL188" t="s"/>
      <c r="AM188" t="s"/>
      <c r="AN188" t="s">
        <v>90</v>
      </c>
      <c r="AO188" t="s"/>
      <c r="AP188" t="n">
        <v>69</v>
      </c>
      <c r="AQ188" t="s">
        <v>91</v>
      </c>
      <c r="AR188" t="s"/>
      <c r="AS188" t="s"/>
      <c r="AT188" t="s">
        <v>92</v>
      </c>
      <c r="AU188" t="s">
        <v>90</v>
      </c>
      <c r="AV188" t="s"/>
      <c r="AW188" t="s"/>
      <c r="AX188" t="s">
        <v>93</v>
      </c>
      <c r="AY188" t="n">
        <v>1631865</v>
      </c>
      <c r="AZ188" t="s">
        <v>737</v>
      </c>
      <c r="BA188" t="s">
        <v>738</v>
      </c>
      <c r="BB188" t="s">
        <v>739</v>
      </c>
      <c r="BC188" t="n">
        <v>4.897</v>
      </c>
      <c r="BD188" t="n">
        <v>52.37</v>
      </c>
      <c r="BE188" t="s">
        <v>751</v>
      </c>
      <c r="BF188" t="s">
        <v>83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127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733</v>
      </c>
      <c r="F189" t="n">
        <v>76531</v>
      </c>
      <c r="G189" t="s">
        <v>74</v>
      </c>
      <c r="H189" t="s">
        <v>75</v>
      </c>
      <c r="I189" t="s"/>
      <c r="J189" t="s">
        <v>76</v>
      </c>
      <c r="K189" t="n">
        <v>269</v>
      </c>
      <c r="L189" t="s">
        <v>77</v>
      </c>
      <c r="M189" t="s"/>
      <c r="N189" t="s">
        <v>329</v>
      </c>
      <c r="O189" t="s">
        <v>79</v>
      </c>
      <c r="P189" t="s">
        <v>734</v>
      </c>
      <c r="Q189" t="s"/>
      <c r="R189" t="s">
        <v>81</v>
      </c>
      <c r="S189" t="s">
        <v>752</v>
      </c>
      <c r="T189" t="s">
        <v>83</v>
      </c>
      <c r="U189" t="s">
        <v>84</v>
      </c>
      <c r="V189" t="s">
        <v>85</v>
      </c>
      <c r="W189" t="s">
        <v>108</v>
      </c>
      <c r="X189" t="s"/>
      <c r="Y189" t="s">
        <v>87</v>
      </c>
      <c r="Z189">
        <f>HYPERLINK("https://hotelmonitor-cachepage.eclerx.com/savepage/tk_15441703566534894_sr_8422.html","info")</f>
        <v/>
      </c>
      <c r="AA189" t="n">
        <v>5894</v>
      </c>
      <c r="AB189" t="s">
        <v>753</v>
      </c>
      <c r="AC189" t="s"/>
      <c r="AD189" t="s">
        <v>89</v>
      </c>
      <c r="AE189" t="s"/>
      <c r="AF189" t="s"/>
      <c r="AG189" t="s"/>
      <c r="AH189" t="s"/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69</v>
      </c>
      <c r="AQ189" t="s">
        <v>91</v>
      </c>
      <c r="AR189" t="s"/>
      <c r="AS189" t="s"/>
      <c r="AT189" t="s">
        <v>92</v>
      </c>
      <c r="AU189" t="s">
        <v>90</v>
      </c>
      <c r="AV189" t="s"/>
      <c r="AW189" t="s"/>
      <c r="AX189" t="s">
        <v>93</v>
      </c>
      <c r="AY189" t="n">
        <v>1631865</v>
      </c>
      <c r="AZ189" t="s">
        <v>737</v>
      </c>
      <c r="BA189" t="s">
        <v>738</v>
      </c>
      <c r="BB189" t="s">
        <v>739</v>
      </c>
      <c r="BC189" t="n">
        <v>4.897</v>
      </c>
      <c r="BD189" t="n">
        <v>52.37</v>
      </c>
      <c r="BE189" t="s">
        <v>754</v>
      </c>
      <c r="BF189" t="s">
        <v>83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127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733</v>
      </c>
      <c r="F190" t="n">
        <v>76531</v>
      </c>
      <c r="G190" t="s">
        <v>74</v>
      </c>
      <c r="H190" t="s">
        <v>75</v>
      </c>
      <c r="I190" t="s"/>
      <c r="J190" t="s">
        <v>76</v>
      </c>
      <c r="K190" t="n">
        <v>272.5</v>
      </c>
      <c r="L190" t="s">
        <v>77</v>
      </c>
      <c r="M190" t="s"/>
      <c r="N190" t="s">
        <v>755</v>
      </c>
      <c r="O190" t="s">
        <v>79</v>
      </c>
      <c r="P190" t="s">
        <v>734</v>
      </c>
      <c r="Q190" t="s"/>
      <c r="R190" t="s">
        <v>81</v>
      </c>
      <c r="S190" t="s">
        <v>756</v>
      </c>
      <c r="T190" t="s">
        <v>83</v>
      </c>
      <c r="U190" t="s">
        <v>84</v>
      </c>
      <c r="V190" t="s">
        <v>85</v>
      </c>
      <c r="W190" t="s">
        <v>86</v>
      </c>
      <c r="X190" t="s"/>
      <c r="Y190" t="s">
        <v>87</v>
      </c>
      <c r="Z190">
        <f>HYPERLINK("https://hotelmonitor-cachepage.eclerx.com/savepage/tk_15441703566534894_sr_8422.html","info")</f>
        <v/>
      </c>
      <c r="AA190" t="n">
        <v>5894</v>
      </c>
      <c r="AB190" t="s">
        <v>757</v>
      </c>
      <c r="AC190" t="s"/>
      <c r="AD190" t="s">
        <v>89</v>
      </c>
      <c r="AE190" t="s"/>
      <c r="AF190" t="s"/>
      <c r="AG190" t="s"/>
      <c r="AH190" t="s"/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69</v>
      </c>
      <c r="AQ190" t="s">
        <v>91</v>
      </c>
      <c r="AR190" t="s"/>
      <c r="AS190" t="s"/>
      <c r="AT190" t="s">
        <v>92</v>
      </c>
      <c r="AU190" t="s">
        <v>90</v>
      </c>
      <c r="AV190" t="s"/>
      <c r="AW190" t="s"/>
      <c r="AX190" t="s">
        <v>93</v>
      </c>
      <c r="AY190" t="n">
        <v>1631865</v>
      </c>
      <c r="AZ190" t="s">
        <v>737</v>
      </c>
      <c r="BA190" t="s">
        <v>738</v>
      </c>
      <c r="BB190" t="s">
        <v>739</v>
      </c>
      <c r="BC190" t="n">
        <v>4.897</v>
      </c>
      <c r="BD190" t="n">
        <v>52.37</v>
      </c>
      <c r="BE190" t="s">
        <v>758</v>
      </c>
      <c r="BF190" t="s">
        <v>83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127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733</v>
      </c>
      <c r="F191" t="n">
        <v>76531</v>
      </c>
      <c r="G191" t="s">
        <v>74</v>
      </c>
      <c r="H191" t="s">
        <v>75</v>
      </c>
      <c r="I191" t="s"/>
      <c r="J191" t="s">
        <v>76</v>
      </c>
      <c r="K191" t="n">
        <v>277.25</v>
      </c>
      <c r="L191" t="s">
        <v>77</v>
      </c>
      <c r="M191" t="s"/>
      <c r="N191" t="s">
        <v>743</v>
      </c>
      <c r="O191" t="s">
        <v>79</v>
      </c>
      <c r="P191" t="s">
        <v>734</v>
      </c>
      <c r="Q191" t="s"/>
      <c r="R191" t="s">
        <v>81</v>
      </c>
      <c r="S191" t="s">
        <v>759</v>
      </c>
      <c r="T191" t="s">
        <v>83</v>
      </c>
      <c r="U191" t="s">
        <v>84</v>
      </c>
      <c r="V191" t="s">
        <v>85</v>
      </c>
      <c r="W191" t="s">
        <v>108</v>
      </c>
      <c r="X191" t="s"/>
      <c r="Y191" t="s">
        <v>87</v>
      </c>
      <c r="Z191">
        <f>HYPERLINK("https://hotelmonitor-cachepage.eclerx.com/savepage/tk_15441703566534894_sr_8422.html","info")</f>
        <v/>
      </c>
      <c r="AA191" t="n">
        <v>5894</v>
      </c>
      <c r="AB191" t="s">
        <v>760</v>
      </c>
      <c r="AC191" t="s"/>
      <c r="AD191" t="s">
        <v>89</v>
      </c>
      <c r="AE191" t="s"/>
      <c r="AF191" t="s"/>
      <c r="AG191" t="s"/>
      <c r="AH191" t="s"/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69</v>
      </c>
      <c r="AQ191" t="s">
        <v>91</v>
      </c>
      <c r="AR191" t="s"/>
      <c r="AS191" t="s"/>
      <c r="AT191" t="s">
        <v>92</v>
      </c>
      <c r="AU191" t="s">
        <v>90</v>
      </c>
      <c r="AV191" t="s"/>
      <c r="AW191" t="s"/>
      <c r="AX191" t="s">
        <v>93</v>
      </c>
      <c r="AY191" t="n">
        <v>1631865</v>
      </c>
      <c r="AZ191" t="s">
        <v>737</v>
      </c>
      <c r="BA191" t="s">
        <v>738</v>
      </c>
      <c r="BB191" t="s">
        <v>739</v>
      </c>
      <c r="BC191" t="n">
        <v>4.897</v>
      </c>
      <c r="BD191" t="n">
        <v>52.37</v>
      </c>
      <c r="BE191" t="s">
        <v>761</v>
      </c>
      <c r="BF191" t="s">
        <v>83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127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733</v>
      </c>
      <c r="F192" t="n">
        <v>76531</v>
      </c>
      <c r="G192" t="s">
        <v>74</v>
      </c>
      <c r="H192" t="s">
        <v>75</v>
      </c>
      <c r="I192" t="s"/>
      <c r="J192" t="s">
        <v>76</v>
      </c>
      <c r="K192" t="n">
        <v>295.5</v>
      </c>
      <c r="L192" t="s">
        <v>77</v>
      </c>
      <c r="M192" t="s"/>
      <c r="N192" t="s">
        <v>743</v>
      </c>
      <c r="O192" t="s">
        <v>79</v>
      </c>
      <c r="P192" t="s">
        <v>734</v>
      </c>
      <c r="Q192" t="s"/>
      <c r="R192" t="s">
        <v>81</v>
      </c>
      <c r="S192" t="s">
        <v>762</v>
      </c>
      <c r="T192" t="s">
        <v>83</v>
      </c>
      <c r="U192" t="s">
        <v>84</v>
      </c>
      <c r="V192" t="s">
        <v>85</v>
      </c>
      <c r="W192" t="s">
        <v>108</v>
      </c>
      <c r="X192" t="s"/>
      <c r="Y192" t="s">
        <v>87</v>
      </c>
      <c r="Z192">
        <f>HYPERLINK("https://hotelmonitor-cachepage.eclerx.com/savepage/tk_15441703566534894_sr_8422.html","info")</f>
        <v/>
      </c>
      <c r="AA192" t="n">
        <v>5894</v>
      </c>
      <c r="AB192" t="s">
        <v>763</v>
      </c>
      <c r="AC192" t="s"/>
      <c r="AD192" t="s">
        <v>89</v>
      </c>
      <c r="AE192" t="s"/>
      <c r="AF192" t="s"/>
      <c r="AG192" t="s"/>
      <c r="AH192" t="s"/>
      <c r="AI192" t="s"/>
      <c r="AJ192" t="s"/>
      <c r="AK192" t="s">
        <v>90</v>
      </c>
      <c r="AL192" t="s"/>
      <c r="AM192" t="s"/>
      <c r="AN192" t="s">
        <v>90</v>
      </c>
      <c r="AO192" t="s"/>
      <c r="AP192" t="n">
        <v>69</v>
      </c>
      <c r="AQ192" t="s">
        <v>91</v>
      </c>
      <c r="AR192" t="s"/>
      <c r="AS192" t="s"/>
      <c r="AT192" t="s">
        <v>92</v>
      </c>
      <c r="AU192" t="s">
        <v>90</v>
      </c>
      <c r="AV192" t="s"/>
      <c r="AW192" t="s"/>
      <c r="AX192" t="s">
        <v>93</v>
      </c>
      <c r="AY192" t="n">
        <v>1631865</v>
      </c>
      <c r="AZ192" t="s">
        <v>737</v>
      </c>
      <c r="BA192" t="s">
        <v>738</v>
      </c>
      <c r="BB192" t="s">
        <v>739</v>
      </c>
      <c r="BC192" t="n">
        <v>4.897</v>
      </c>
      <c r="BD192" t="n">
        <v>52.37</v>
      </c>
      <c r="BE192" t="s">
        <v>764</v>
      </c>
      <c r="BF192" t="s">
        <v>83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127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733</v>
      </c>
      <c r="F193" t="n">
        <v>76531</v>
      </c>
      <c r="G193" t="s">
        <v>74</v>
      </c>
      <c r="H193" t="s">
        <v>75</v>
      </c>
      <c r="I193" t="s"/>
      <c r="J193" t="s">
        <v>76</v>
      </c>
      <c r="K193" t="n">
        <v>298.25</v>
      </c>
      <c r="L193" t="s">
        <v>77</v>
      </c>
      <c r="M193" t="s"/>
      <c r="N193" t="s">
        <v>765</v>
      </c>
      <c r="O193" t="s">
        <v>79</v>
      </c>
      <c r="P193" t="s">
        <v>734</v>
      </c>
      <c r="Q193" t="s"/>
      <c r="R193" t="s">
        <v>81</v>
      </c>
      <c r="S193" t="s">
        <v>766</v>
      </c>
      <c r="T193" t="s">
        <v>83</v>
      </c>
      <c r="U193" t="s">
        <v>84</v>
      </c>
      <c r="V193" t="s">
        <v>85</v>
      </c>
      <c r="W193" t="s">
        <v>86</v>
      </c>
      <c r="X193" t="s"/>
      <c r="Y193" t="s">
        <v>87</v>
      </c>
      <c r="Z193">
        <f>HYPERLINK("https://hotelmonitor-cachepage.eclerx.com/savepage/tk_15441703566534894_sr_8422.html","info")</f>
        <v/>
      </c>
      <c r="AA193" t="n">
        <v>5894</v>
      </c>
      <c r="AB193" t="s">
        <v>767</v>
      </c>
      <c r="AC193" t="s"/>
      <c r="AD193" t="s">
        <v>89</v>
      </c>
      <c r="AE193" t="s"/>
      <c r="AF193" t="s"/>
      <c r="AG193" t="s"/>
      <c r="AH193" t="s"/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69</v>
      </c>
      <c r="AQ193" t="s">
        <v>91</v>
      </c>
      <c r="AR193" t="s"/>
      <c r="AS193" t="s"/>
      <c r="AT193" t="s">
        <v>92</v>
      </c>
      <c r="AU193" t="s">
        <v>90</v>
      </c>
      <c r="AV193" t="s"/>
      <c r="AW193" t="s"/>
      <c r="AX193" t="s">
        <v>93</v>
      </c>
      <c r="AY193" t="n">
        <v>1631865</v>
      </c>
      <c r="AZ193" t="s">
        <v>737</v>
      </c>
      <c r="BA193" t="s">
        <v>738</v>
      </c>
      <c r="BB193" t="s">
        <v>739</v>
      </c>
      <c r="BC193" t="n">
        <v>4.897</v>
      </c>
      <c r="BD193" t="n">
        <v>52.37</v>
      </c>
      <c r="BE193" t="s">
        <v>768</v>
      </c>
      <c r="BF193" t="s">
        <v>83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127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733</v>
      </c>
      <c r="F194" t="n">
        <v>76531</v>
      </c>
      <c r="G194" t="s">
        <v>74</v>
      </c>
      <c r="H194" t="s">
        <v>75</v>
      </c>
      <c r="I194" t="s"/>
      <c r="J194" t="s">
        <v>76</v>
      </c>
      <c r="K194" t="n">
        <v>298.75</v>
      </c>
      <c r="L194" t="s">
        <v>77</v>
      </c>
      <c r="M194" t="s"/>
      <c r="N194" t="s">
        <v>755</v>
      </c>
      <c r="O194" t="s">
        <v>79</v>
      </c>
      <c r="P194" t="s">
        <v>734</v>
      </c>
      <c r="Q194" t="s"/>
      <c r="R194" t="s">
        <v>81</v>
      </c>
      <c r="S194" t="s">
        <v>769</v>
      </c>
      <c r="T194" t="s">
        <v>83</v>
      </c>
      <c r="U194" t="s">
        <v>84</v>
      </c>
      <c r="V194" t="s">
        <v>85</v>
      </c>
      <c r="W194" t="s">
        <v>108</v>
      </c>
      <c r="X194" t="s"/>
      <c r="Y194" t="s">
        <v>87</v>
      </c>
      <c r="Z194">
        <f>HYPERLINK("https://hotelmonitor-cachepage.eclerx.com/savepage/tk_15441703566534894_sr_8422.html","info")</f>
        <v/>
      </c>
      <c r="AA194" t="n">
        <v>5894</v>
      </c>
      <c r="AB194" t="s">
        <v>770</v>
      </c>
      <c r="AC194" t="s"/>
      <c r="AD194" t="s">
        <v>89</v>
      </c>
      <c r="AE194" t="s"/>
      <c r="AF194" t="s"/>
      <c r="AG194" t="s"/>
      <c r="AH194" t="s"/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69</v>
      </c>
      <c r="AQ194" t="s">
        <v>91</v>
      </c>
      <c r="AR194" t="s"/>
      <c r="AS194" t="s"/>
      <c r="AT194" t="s">
        <v>92</v>
      </c>
      <c r="AU194" t="s">
        <v>90</v>
      </c>
      <c r="AV194" t="s"/>
      <c r="AW194" t="s"/>
      <c r="AX194" t="s">
        <v>93</v>
      </c>
      <c r="AY194" t="n">
        <v>1631865</v>
      </c>
      <c r="AZ194" t="s">
        <v>737</v>
      </c>
      <c r="BA194" t="s">
        <v>738</v>
      </c>
      <c r="BB194" t="s">
        <v>739</v>
      </c>
      <c r="BC194" t="n">
        <v>4.897</v>
      </c>
      <c r="BD194" t="n">
        <v>52.37</v>
      </c>
      <c r="BE194" t="s">
        <v>771</v>
      </c>
      <c r="BF194" t="s">
        <v>83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127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733</v>
      </c>
      <c r="F195" t="n">
        <v>76531</v>
      </c>
      <c r="G195" t="s">
        <v>74</v>
      </c>
      <c r="H195" t="s">
        <v>75</v>
      </c>
      <c r="I195" t="s"/>
      <c r="J195" t="s">
        <v>76</v>
      </c>
      <c r="K195" t="n">
        <v>317.75</v>
      </c>
      <c r="L195" t="s">
        <v>77</v>
      </c>
      <c r="M195" t="s"/>
      <c r="N195" t="s">
        <v>765</v>
      </c>
      <c r="O195" t="s">
        <v>79</v>
      </c>
      <c r="P195" t="s">
        <v>734</v>
      </c>
      <c r="Q195" t="s"/>
      <c r="R195" t="s">
        <v>81</v>
      </c>
      <c r="S195" t="s">
        <v>772</v>
      </c>
      <c r="T195" t="s">
        <v>83</v>
      </c>
      <c r="U195" t="s">
        <v>84</v>
      </c>
      <c r="V195" t="s">
        <v>85</v>
      </c>
      <c r="W195" t="s">
        <v>86</v>
      </c>
      <c r="X195" t="s"/>
      <c r="Y195" t="s">
        <v>87</v>
      </c>
      <c r="Z195">
        <f>HYPERLINK("https://hotelmonitor-cachepage.eclerx.com/savepage/tk_15441703566534894_sr_8422.html","info")</f>
        <v/>
      </c>
      <c r="AA195" t="n">
        <v>5894</v>
      </c>
      <c r="AB195" t="s">
        <v>773</v>
      </c>
      <c r="AC195" t="s"/>
      <c r="AD195" t="s">
        <v>89</v>
      </c>
      <c r="AE195" t="s"/>
      <c r="AF195" t="s"/>
      <c r="AG195" t="s"/>
      <c r="AH195" t="s"/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69</v>
      </c>
      <c r="AQ195" t="s">
        <v>91</v>
      </c>
      <c r="AR195" t="s"/>
      <c r="AS195" t="s"/>
      <c r="AT195" t="s">
        <v>92</v>
      </c>
      <c r="AU195" t="s">
        <v>90</v>
      </c>
      <c r="AV195" t="s"/>
      <c r="AW195" t="s"/>
      <c r="AX195" t="s">
        <v>93</v>
      </c>
      <c r="AY195" t="n">
        <v>1631865</v>
      </c>
      <c r="AZ195" t="s">
        <v>737</v>
      </c>
      <c r="BA195" t="s">
        <v>738</v>
      </c>
      <c r="BB195" t="s">
        <v>739</v>
      </c>
      <c r="BC195" t="n">
        <v>4.897</v>
      </c>
      <c r="BD195" t="n">
        <v>52.37</v>
      </c>
      <c r="BE195" t="s">
        <v>774</v>
      </c>
      <c r="BF195" t="s">
        <v>83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127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733</v>
      </c>
      <c r="F196" t="n">
        <v>76531</v>
      </c>
      <c r="G196" t="s">
        <v>74</v>
      </c>
      <c r="H196" t="s">
        <v>75</v>
      </c>
      <c r="I196" t="s"/>
      <c r="J196" t="s">
        <v>76</v>
      </c>
      <c r="K196" t="n">
        <v>324.25</v>
      </c>
      <c r="L196" t="s">
        <v>77</v>
      </c>
      <c r="M196" t="s"/>
      <c r="N196" t="s">
        <v>765</v>
      </c>
      <c r="O196" t="s">
        <v>79</v>
      </c>
      <c r="P196" t="s">
        <v>734</v>
      </c>
      <c r="Q196" t="s"/>
      <c r="R196" t="s">
        <v>81</v>
      </c>
      <c r="S196" t="s">
        <v>775</v>
      </c>
      <c r="T196" t="s">
        <v>83</v>
      </c>
      <c r="U196" t="s">
        <v>84</v>
      </c>
      <c r="V196" t="s">
        <v>85</v>
      </c>
      <c r="W196" t="s">
        <v>108</v>
      </c>
      <c r="X196" t="s"/>
      <c r="Y196" t="s">
        <v>87</v>
      </c>
      <c r="Z196">
        <f>HYPERLINK("https://hotelmonitor-cachepage.eclerx.com/savepage/tk_15441703566534894_sr_8422.html","info")</f>
        <v/>
      </c>
      <c r="AA196" t="n">
        <v>5894</v>
      </c>
      <c r="AB196" t="s">
        <v>776</v>
      </c>
      <c r="AC196" t="s"/>
      <c r="AD196" t="s">
        <v>89</v>
      </c>
      <c r="AE196" t="s"/>
      <c r="AF196" t="s"/>
      <c r="AG196" t="s"/>
      <c r="AH196" t="s"/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69</v>
      </c>
      <c r="AQ196" t="s">
        <v>91</v>
      </c>
      <c r="AR196" t="s"/>
      <c r="AS196" t="s"/>
      <c r="AT196" t="s">
        <v>92</v>
      </c>
      <c r="AU196" t="s">
        <v>90</v>
      </c>
      <c r="AV196" t="s"/>
      <c r="AW196" t="s"/>
      <c r="AX196" t="s">
        <v>93</v>
      </c>
      <c r="AY196" t="n">
        <v>1631865</v>
      </c>
      <c r="AZ196" t="s">
        <v>737</v>
      </c>
      <c r="BA196" t="s">
        <v>738</v>
      </c>
      <c r="BB196" t="s">
        <v>739</v>
      </c>
      <c r="BC196" t="n">
        <v>4.897</v>
      </c>
      <c r="BD196" t="n">
        <v>52.37</v>
      </c>
      <c r="BE196" t="s">
        <v>777</v>
      </c>
      <c r="BF196" t="s">
        <v>83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127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733</v>
      </c>
      <c r="F197" t="n">
        <v>76531</v>
      </c>
      <c r="G197" t="s">
        <v>74</v>
      </c>
      <c r="H197" t="s">
        <v>75</v>
      </c>
      <c r="I197" t="s"/>
      <c r="J197" t="s">
        <v>76</v>
      </c>
      <c r="K197" t="n">
        <v>345.5</v>
      </c>
      <c r="L197" t="s">
        <v>77</v>
      </c>
      <c r="M197" t="s"/>
      <c r="N197" t="s">
        <v>765</v>
      </c>
      <c r="O197" t="s">
        <v>79</v>
      </c>
      <c r="P197" t="s">
        <v>734</v>
      </c>
      <c r="Q197" t="s"/>
      <c r="R197" t="s">
        <v>81</v>
      </c>
      <c r="S197" t="s">
        <v>778</v>
      </c>
      <c r="T197" t="s">
        <v>83</v>
      </c>
      <c r="U197" t="s">
        <v>84</v>
      </c>
      <c r="V197" t="s">
        <v>85</v>
      </c>
      <c r="W197" t="s">
        <v>108</v>
      </c>
      <c r="X197" t="s"/>
      <c r="Y197" t="s">
        <v>87</v>
      </c>
      <c r="Z197">
        <f>HYPERLINK("https://hotelmonitor-cachepage.eclerx.com/savepage/tk_15441703566534894_sr_8422.html","info")</f>
        <v/>
      </c>
      <c r="AA197" t="n">
        <v>5894</v>
      </c>
      <c r="AB197" t="s">
        <v>779</v>
      </c>
      <c r="AC197" t="s"/>
      <c r="AD197" t="s">
        <v>89</v>
      </c>
      <c r="AE197" t="s"/>
      <c r="AF197" t="s"/>
      <c r="AG197" t="s"/>
      <c r="AH197" t="s"/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69</v>
      </c>
      <c r="AQ197" t="s">
        <v>91</v>
      </c>
      <c r="AR197" t="s"/>
      <c r="AS197" t="s"/>
      <c r="AT197" t="s">
        <v>92</v>
      </c>
      <c r="AU197" t="s">
        <v>90</v>
      </c>
      <c r="AV197" t="s"/>
      <c r="AW197" t="s"/>
      <c r="AX197" t="s">
        <v>93</v>
      </c>
      <c r="AY197" t="n">
        <v>1631865</v>
      </c>
      <c r="AZ197" t="s">
        <v>737</v>
      </c>
      <c r="BA197" t="s">
        <v>738</v>
      </c>
      <c r="BB197" t="s">
        <v>739</v>
      </c>
      <c r="BC197" t="n">
        <v>4.897</v>
      </c>
      <c r="BD197" t="n">
        <v>52.37</v>
      </c>
      <c r="BE197" t="s">
        <v>780</v>
      </c>
      <c r="BF197" t="s">
        <v>83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127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781</v>
      </c>
      <c r="F198" t="n">
        <v>263164</v>
      </c>
      <c r="G198" t="s">
        <v>74</v>
      </c>
      <c r="H198" t="s">
        <v>75</v>
      </c>
      <c r="I198" t="s"/>
      <c r="J198" t="s">
        <v>76</v>
      </c>
      <c r="K198" t="n">
        <v>106.5</v>
      </c>
      <c r="L198" t="s">
        <v>77</v>
      </c>
      <c r="M198" t="s"/>
      <c r="N198" t="s">
        <v>660</v>
      </c>
      <c r="O198" t="s">
        <v>79</v>
      </c>
      <c r="P198" t="s">
        <v>782</v>
      </c>
      <c r="Q198" t="s"/>
      <c r="R198" t="s">
        <v>81</v>
      </c>
      <c r="S198" t="s">
        <v>182</v>
      </c>
      <c r="T198" t="s">
        <v>83</v>
      </c>
      <c r="U198" t="s">
        <v>84</v>
      </c>
      <c r="V198" t="s">
        <v>85</v>
      </c>
      <c r="W198" t="s">
        <v>86</v>
      </c>
      <c r="X198" t="s"/>
      <c r="Y198" t="s">
        <v>87</v>
      </c>
      <c r="Z198">
        <f>HYPERLINK("https://hotelmonitor-cachepage.eclerx.com/savepage/tk_15441703697778513_sr_8422.html","info")</f>
        <v/>
      </c>
      <c r="AA198" t="n">
        <v>89582</v>
      </c>
      <c r="AB198" t="s">
        <v>783</v>
      </c>
      <c r="AC198" t="s"/>
      <c r="AD198" t="s">
        <v>89</v>
      </c>
      <c r="AE198" t="s"/>
      <c r="AF198" t="s"/>
      <c r="AG198" t="s"/>
      <c r="AH198" t="s"/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96</v>
      </c>
      <c r="AQ198" t="s">
        <v>91</v>
      </c>
      <c r="AR198" t="s"/>
      <c r="AS198" t="s"/>
      <c r="AT198" t="s">
        <v>92</v>
      </c>
      <c r="AU198" t="s">
        <v>90</v>
      </c>
      <c r="AV198" t="s"/>
      <c r="AW198" t="s"/>
      <c r="AX198" t="s">
        <v>93</v>
      </c>
      <c r="AY198" t="n">
        <v>659183</v>
      </c>
      <c r="AZ198" t="s">
        <v>784</v>
      </c>
      <c r="BA198" t="s">
        <v>785</v>
      </c>
      <c r="BB198" t="s">
        <v>786</v>
      </c>
      <c r="BC198" t="n">
        <v>4.876967</v>
      </c>
      <c r="BD198" t="n">
        <v>52.350526</v>
      </c>
      <c r="BE198" t="s">
        <v>787</v>
      </c>
      <c r="BF198" t="s">
        <v>83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127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781</v>
      </c>
      <c r="F199" t="n">
        <v>263164</v>
      </c>
      <c r="G199" t="s">
        <v>74</v>
      </c>
      <c r="H199" t="s">
        <v>75</v>
      </c>
      <c r="I199" t="s"/>
      <c r="J199" t="s">
        <v>76</v>
      </c>
      <c r="K199" t="n">
        <v>123</v>
      </c>
      <c r="L199" t="s">
        <v>77</v>
      </c>
      <c r="M199" t="s"/>
      <c r="N199" t="s">
        <v>788</v>
      </c>
      <c r="O199" t="s">
        <v>79</v>
      </c>
      <c r="P199" t="s">
        <v>782</v>
      </c>
      <c r="Q199" t="s"/>
      <c r="R199" t="s">
        <v>81</v>
      </c>
      <c r="S199" t="s">
        <v>412</v>
      </c>
      <c r="T199" t="s">
        <v>83</v>
      </c>
      <c r="U199" t="s">
        <v>84</v>
      </c>
      <c r="V199" t="s">
        <v>85</v>
      </c>
      <c r="W199" t="s">
        <v>86</v>
      </c>
      <c r="X199" t="s"/>
      <c r="Y199" t="s">
        <v>87</v>
      </c>
      <c r="Z199">
        <f>HYPERLINK("https://hotelmonitor-cachepage.eclerx.com/savepage/tk_15441703697778513_sr_8422.html","info")</f>
        <v/>
      </c>
      <c r="AA199" t="n">
        <v>89582</v>
      </c>
      <c r="AB199" t="s">
        <v>789</v>
      </c>
      <c r="AC199" t="s"/>
      <c r="AD199" t="s">
        <v>89</v>
      </c>
      <c r="AE199" t="s"/>
      <c r="AF199" t="s"/>
      <c r="AG199" t="s"/>
      <c r="AH199" t="s"/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96</v>
      </c>
      <c r="AQ199" t="s">
        <v>91</v>
      </c>
      <c r="AR199" t="s"/>
      <c r="AS199" t="s"/>
      <c r="AT199" t="s">
        <v>92</v>
      </c>
      <c r="AU199" t="s">
        <v>90</v>
      </c>
      <c r="AV199" t="s"/>
      <c r="AW199" t="s"/>
      <c r="AX199" t="s">
        <v>93</v>
      </c>
      <c r="AY199" t="n">
        <v>659183</v>
      </c>
      <c r="AZ199" t="s">
        <v>784</v>
      </c>
      <c r="BA199" t="s">
        <v>785</v>
      </c>
      <c r="BB199" t="s">
        <v>786</v>
      </c>
      <c r="BC199" t="n">
        <v>4.876967</v>
      </c>
      <c r="BD199" t="n">
        <v>52.350526</v>
      </c>
      <c r="BE199" t="s">
        <v>394</v>
      </c>
      <c r="BF199" t="s">
        <v>83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127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781</v>
      </c>
      <c r="F200" t="n">
        <v>263164</v>
      </c>
      <c r="G200" t="s">
        <v>74</v>
      </c>
      <c r="H200" t="s">
        <v>75</v>
      </c>
      <c r="I200" t="s"/>
      <c r="J200" t="s">
        <v>76</v>
      </c>
      <c r="K200" t="n">
        <v>172.5</v>
      </c>
      <c r="L200" t="s">
        <v>77</v>
      </c>
      <c r="M200" t="s"/>
      <c r="N200" t="s">
        <v>790</v>
      </c>
      <c r="O200" t="s">
        <v>79</v>
      </c>
      <c r="P200" t="s">
        <v>782</v>
      </c>
      <c r="Q200" t="s"/>
      <c r="R200" t="s">
        <v>81</v>
      </c>
      <c r="S200" t="s">
        <v>791</v>
      </c>
      <c r="T200" t="s">
        <v>83</v>
      </c>
      <c r="U200" t="s">
        <v>84</v>
      </c>
      <c r="V200" t="s">
        <v>85</v>
      </c>
      <c r="W200" t="s">
        <v>86</v>
      </c>
      <c r="X200" t="s"/>
      <c r="Y200" t="s">
        <v>87</v>
      </c>
      <c r="Z200">
        <f>HYPERLINK("https://hotelmonitor-cachepage.eclerx.com/savepage/tk_15441703697778513_sr_8422.html","info")</f>
        <v/>
      </c>
      <c r="AA200" t="n">
        <v>89582</v>
      </c>
      <c r="AB200" t="s">
        <v>792</v>
      </c>
      <c r="AC200" t="s"/>
      <c r="AD200" t="s">
        <v>89</v>
      </c>
      <c r="AE200" t="s"/>
      <c r="AF200" t="s"/>
      <c r="AG200" t="s"/>
      <c r="AH200" t="s"/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96</v>
      </c>
      <c r="AQ200" t="s">
        <v>91</v>
      </c>
      <c r="AR200" t="s"/>
      <c r="AS200" t="s"/>
      <c r="AT200" t="s">
        <v>92</v>
      </c>
      <c r="AU200" t="s">
        <v>90</v>
      </c>
      <c r="AV200" t="s"/>
      <c r="AW200" t="s"/>
      <c r="AX200" t="s">
        <v>93</v>
      </c>
      <c r="AY200" t="n">
        <v>659183</v>
      </c>
      <c r="AZ200" t="s">
        <v>784</v>
      </c>
      <c r="BA200" t="s">
        <v>785</v>
      </c>
      <c r="BB200" t="s">
        <v>786</v>
      </c>
      <c r="BC200" t="n">
        <v>4.876967</v>
      </c>
      <c r="BD200" t="n">
        <v>52.350526</v>
      </c>
      <c r="BE200" t="s">
        <v>478</v>
      </c>
      <c r="BF200" t="s">
        <v>83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127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793</v>
      </c>
      <c r="F201" t="n">
        <v>846422</v>
      </c>
      <c r="G201" t="s">
        <v>74</v>
      </c>
      <c r="H201" t="s">
        <v>75</v>
      </c>
      <c r="I201" t="s"/>
      <c r="J201" t="s">
        <v>76</v>
      </c>
      <c r="K201" t="n">
        <v>133</v>
      </c>
      <c r="L201" t="s">
        <v>77</v>
      </c>
      <c r="M201" t="s"/>
      <c r="N201" t="s">
        <v>794</v>
      </c>
      <c r="O201" t="s">
        <v>79</v>
      </c>
      <c r="P201" t="s">
        <v>793</v>
      </c>
      <c r="Q201" t="s"/>
      <c r="R201" t="s">
        <v>81</v>
      </c>
      <c r="S201" t="s">
        <v>795</v>
      </c>
      <c r="T201" t="s">
        <v>83</v>
      </c>
      <c r="U201" t="s">
        <v>84</v>
      </c>
      <c r="V201" t="s">
        <v>85</v>
      </c>
      <c r="W201" t="s">
        <v>86</v>
      </c>
      <c r="X201" t="s"/>
      <c r="Y201" t="s">
        <v>87</v>
      </c>
      <c r="Z201">
        <f>HYPERLINK("https://hotelmonitor-cachepage.eclerx.com/savepage/tk_15441703355852714_sr_8422.html","info")</f>
        <v/>
      </c>
      <c r="AA201" t="n">
        <v>154159</v>
      </c>
      <c r="AB201" t="s">
        <v>796</v>
      </c>
      <c r="AC201" t="s"/>
      <c r="AD201" t="s">
        <v>89</v>
      </c>
      <c r="AE201" t="s"/>
      <c r="AF201" t="s"/>
      <c r="AG201" t="s"/>
      <c r="AH201" t="s"/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27</v>
      </c>
      <c r="AQ201" t="s">
        <v>91</v>
      </c>
      <c r="AR201" t="s"/>
      <c r="AS201" t="s"/>
      <c r="AT201" t="s">
        <v>92</v>
      </c>
      <c r="AU201" t="s">
        <v>90</v>
      </c>
      <c r="AV201" t="s"/>
      <c r="AW201" t="s"/>
      <c r="AX201" t="s">
        <v>93</v>
      </c>
      <c r="AY201" t="n">
        <v>840544</v>
      </c>
      <c r="AZ201" t="s">
        <v>797</v>
      </c>
      <c r="BA201" t="s">
        <v>798</v>
      </c>
      <c r="BB201" t="s">
        <v>799</v>
      </c>
      <c r="BC201" t="n">
        <v>4.875038</v>
      </c>
      <c r="BD201" t="n">
        <v>52.336005</v>
      </c>
      <c r="BE201" t="s">
        <v>134</v>
      </c>
      <c r="BF201" t="s">
        <v>83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127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793</v>
      </c>
      <c r="F202" t="n">
        <v>846422</v>
      </c>
      <c r="G202" t="s">
        <v>74</v>
      </c>
      <c r="H202" t="s">
        <v>75</v>
      </c>
      <c r="I202" t="s"/>
      <c r="J202" t="s">
        <v>76</v>
      </c>
      <c r="K202" t="n">
        <v>133</v>
      </c>
      <c r="L202" t="s">
        <v>77</v>
      </c>
      <c r="M202" t="s"/>
      <c r="N202" t="s">
        <v>329</v>
      </c>
      <c r="O202" t="s">
        <v>79</v>
      </c>
      <c r="P202" t="s">
        <v>793</v>
      </c>
      <c r="Q202" t="s"/>
      <c r="R202" t="s">
        <v>81</v>
      </c>
      <c r="S202" t="s">
        <v>795</v>
      </c>
      <c r="T202" t="s">
        <v>83</v>
      </c>
      <c r="U202" t="s">
        <v>84</v>
      </c>
      <c r="V202" t="s">
        <v>85</v>
      </c>
      <c r="W202" t="s">
        <v>86</v>
      </c>
      <c r="X202" t="s"/>
      <c r="Y202" t="s">
        <v>87</v>
      </c>
      <c r="Z202">
        <f>HYPERLINK("https://hotelmonitor-cachepage.eclerx.com/savepage/tk_15441703355852714_sr_8422.html","info")</f>
        <v/>
      </c>
      <c r="AA202" t="n">
        <v>154159</v>
      </c>
      <c r="AB202" t="s">
        <v>800</v>
      </c>
      <c r="AC202" t="s"/>
      <c r="AD202" t="s">
        <v>89</v>
      </c>
      <c r="AE202" t="s"/>
      <c r="AF202" t="s"/>
      <c r="AG202" t="s"/>
      <c r="AH202" t="s"/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27</v>
      </c>
      <c r="AQ202" t="s">
        <v>91</v>
      </c>
      <c r="AR202" t="s"/>
      <c r="AS202" t="s"/>
      <c r="AT202" t="s">
        <v>92</v>
      </c>
      <c r="AU202" t="s">
        <v>90</v>
      </c>
      <c r="AV202" t="s"/>
      <c r="AW202" t="s"/>
      <c r="AX202" t="s">
        <v>93</v>
      </c>
      <c r="AY202" t="n">
        <v>840544</v>
      </c>
      <c r="AZ202" t="s">
        <v>797</v>
      </c>
      <c r="BA202" t="s">
        <v>798</v>
      </c>
      <c r="BB202" t="s">
        <v>799</v>
      </c>
      <c r="BC202" t="n">
        <v>4.875038</v>
      </c>
      <c r="BD202" t="n">
        <v>52.336005</v>
      </c>
      <c r="BE202" t="s">
        <v>134</v>
      </c>
      <c r="BF202" t="s">
        <v>83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127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793</v>
      </c>
      <c r="F203" t="n">
        <v>846422</v>
      </c>
      <c r="G203" t="s">
        <v>74</v>
      </c>
      <c r="H203" t="s">
        <v>75</v>
      </c>
      <c r="I203" t="s"/>
      <c r="J203" t="s">
        <v>76</v>
      </c>
      <c r="K203" t="n">
        <v>133</v>
      </c>
      <c r="L203" t="s">
        <v>77</v>
      </c>
      <c r="M203" t="s"/>
      <c r="N203" t="s">
        <v>801</v>
      </c>
      <c r="O203" t="s">
        <v>79</v>
      </c>
      <c r="P203" t="s">
        <v>793</v>
      </c>
      <c r="Q203" t="s"/>
      <c r="R203" t="s">
        <v>81</v>
      </c>
      <c r="S203" t="s">
        <v>795</v>
      </c>
      <c r="T203" t="s">
        <v>83</v>
      </c>
      <c r="U203" t="s">
        <v>84</v>
      </c>
      <c r="V203" t="s">
        <v>85</v>
      </c>
      <c r="W203" t="s">
        <v>86</v>
      </c>
      <c r="X203" t="s"/>
      <c r="Y203" t="s">
        <v>87</v>
      </c>
      <c r="Z203">
        <f>HYPERLINK("https://hotelmonitor-cachepage.eclerx.com/savepage/tk_15441703355852714_sr_8422.html","info")</f>
        <v/>
      </c>
      <c r="AA203" t="n">
        <v>154159</v>
      </c>
      <c r="AB203" t="s">
        <v>802</v>
      </c>
      <c r="AC203" t="s"/>
      <c r="AD203" t="s">
        <v>89</v>
      </c>
      <c r="AE203" t="s"/>
      <c r="AF203" t="s"/>
      <c r="AG203" t="s"/>
      <c r="AH203" t="s"/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27</v>
      </c>
      <c r="AQ203" t="s">
        <v>91</v>
      </c>
      <c r="AR203" t="s"/>
      <c r="AS203" t="s"/>
      <c r="AT203" t="s">
        <v>92</v>
      </c>
      <c r="AU203" t="s">
        <v>90</v>
      </c>
      <c r="AV203" t="s"/>
      <c r="AW203" t="s"/>
      <c r="AX203" t="s">
        <v>93</v>
      </c>
      <c r="AY203" t="n">
        <v>840544</v>
      </c>
      <c r="AZ203" t="s">
        <v>797</v>
      </c>
      <c r="BA203" t="s">
        <v>798</v>
      </c>
      <c r="BB203" t="s">
        <v>799</v>
      </c>
      <c r="BC203" t="n">
        <v>4.875038</v>
      </c>
      <c r="BD203" t="n">
        <v>52.336005</v>
      </c>
      <c r="BE203" t="s">
        <v>134</v>
      </c>
      <c r="BF203" t="s">
        <v>83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127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793</v>
      </c>
      <c r="F204" t="n">
        <v>846422</v>
      </c>
      <c r="G204" t="s">
        <v>74</v>
      </c>
      <c r="H204" t="s">
        <v>75</v>
      </c>
      <c r="I204" t="s"/>
      <c r="J204" t="s">
        <v>76</v>
      </c>
      <c r="K204" t="n">
        <v>148</v>
      </c>
      <c r="L204" t="s">
        <v>77</v>
      </c>
      <c r="M204" t="s"/>
      <c r="N204" t="s">
        <v>794</v>
      </c>
      <c r="O204" t="s">
        <v>79</v>
      </c>
      <c r="P204" t="s">
        <v>793</v>
      </c>
      <c r="Q204" t="s"/>
      <c r="R204" t="s">
        <v>81</v>
      </c>
      <c r="S204" t="s">
        <v>420</v>
      </c>
      <c r="T204" t="s">
        <v>83</v>
      </c>
      <c r="U204" t="s">
        <v>84</v>
      </c>
      <c r="V204" t="s">
        <v>85</v>
      </c>
      <c r="W204" t="s">
        <v>86</v>
      </c>
      <c r="X204" t="s"/>
      <c r="Y204" t="s">
        <v>87</v>
      </c>
      <c r="Z204">
        <f>HYPERLINK("https://hotelmonitor-cachepage.eclerx.com/savepage/tk_15441703355852714_sr_8422.html","info")</f>
        <v/>
      </c>
      <c r="AA204" t="n">
        <v>154159</v>
      </c>
      <c r="AB204" t="s">
        <v>803</v>
      </c>
      <c r="AC204" t="s"/>
      <c r="AD204" t="s">
        <v>89</v>
      </c>
      <c r="AE204" t="s"/>
      <c r="AF204" t="s"/>
      <c r="AG204" t="s"/>
      <c r="AH204" t="s"/>
      <c r="AI204" t="s"/>
      <c r="AJ204" t="s"/>
      <c r="AK204" t="s">
        <v>90</v>
      </c>
      <c r="AL204" t="s"/>
      <c r="AM204" t="s"/>
      <c r="AN204" t="s">
        <v>90</v>
      </c>
      <c r="AO204" t="s"/>
      <c r="AP204" t="n">
        <v>27</v>
      </c>
      <c r="AQ204" t="s">
        <v>91</v>
      </c>
      <c r="AR204" t="s"/>
      <c r="AS204" t="s"/>
      <c r="AT204" t="s">
        <v>92</v>
      </c>
      <c r="AU204" t="s">
        <v>90</v>
      </c>
      <c r="AV204" t="s"/>
      <c r="AW204" t="s"/>
      <c r="AX204" t="s">
        <v>93</v>
      </c>
      <c r="AY204" t="n">
        <v>840544</v>
      </c>
      <c r="AZ204" t="s">
        <v>797</v>
      </c>
      <c r="BA204" t="s">
        <v>798</v>
      </c>
      <c r="BB204" t="s">
        <v>799</v>
      </c>
      <c r="BC204" t="n">
        <v>4.875038</v>
      </c>
      <c r="BD204" t="n">
        <v>52.336005</v>
      </c>
      <c r="BE204" t="s">
        <v>422</v>
      </c>
      <c r="BF204" t="s">
        <v>83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127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793</v>
      </c>
      <c r="F205" t="n">
        <v>846422</v>
      </c>
      <c r="G205" t="s">
        <v>74</v>
      </c>
      <c r="H205" t="s">
        <v>75</v>
      </c>
      <c r="I205" t="s"/>
      <c r="J205" t="s">
        <v>76</v>
      </c>
      <c r="K205" t="n">
        <v>148</v>
      </c>
      <c r="L205" t="s">
        <v>77</v>
      </c>
      <c r="M205" t="s"/>
      <c r="N205" t="s">
        <v>329</v>
      </c>
      <c r="O205" t="s">
        <v>79</v>
      </c>
      <c r="P205" t="s">
        <v>793</v>
      </c>
      <c r="Q205" t="s"/>
      <c r="R205" t="s">
        <v>81</v>
      </c>
      <c r="S205" t="s">
        <v>420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HYPERLINK("https://hotelmonitor-cachepage.eclerx.com/savepage/tk_15441703355852714_sr_8422.html","info")</f>
        <v/>
      </c>
      <c r="AA205" t="n">
        <v>154159</v>
      </c>
      <c r="AB205" t="s">
        <v>804</v>
      </c>
      <c r="AC205" t="s"/>
      <c r="AD205" t="s">
        <v>89</v>
      </c>
      <c r="AE205" t="s"/>
      <c r="AF205" t="s"/>
      <c r="AG205" t="s"/>
      <c r="AH205" t="s"/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27</v>
      </c>
      <c r="AQ205" t="s">
        <v>91</v>
      </c>
      <c r="AR205" t="s"/>
      <c r="AS205" t="s"/>
      <c r="AT205" t="s">
        <v>92</v>
      </c>
      <c r="AU205" t="s">
        <v>90</v>
      </c>
      <c r="AV205" t="s"/>
      <c r="AW205" t="s"/>
      <c r="AX205" t="s">
        <v>93</v>
      </c>
      <c r="AY205" t="n">
        <v>840544</v>
      </c>
      <c r="AZ205" t="s">
        <v>797</v>
      </c>
      <c r="BA205" t="s">
        <v>798</v>
      </c>
      <c r="BB205" t="s">
        <v>799</v>
      </c>
      <c r="BC205" t="n">
        <v>4.875038</v>
      </c>
      <c r="BD205" t="n">
        <v>52.336005</v>
      </c>
      <c r="BE205" t="s">
        <v>422</v>
      </c>
      <c r="BF205" t="s">
        <v>83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127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793</v>
      </c>
      <c r="F206" t="n">
        <v>846422</v>
      </c>
      <c r="G206" t="s">
        <v>74</v>
      </c>
      <c r="H206" t="s">
        <v>75</v>
      </c>
      <c r="I206" t="s"/>
      <c r="J206" t="s">
        <v>76</v>
      </c>
      <c r="K206" t="n">
        <v>148</v>
      </c>
      <c r="L206" t="s">
        <v>77</v>
      </c>
      <c r="M206" t="s"/>
      <c r="N206" t="s">
        <v>801</v>
      </c>
      <c r="O206" t="s">
        <v>79</v>
      </c>
      <c r="P206" t="s">
        <v>793</v>
      </c>
      <c r="Q206" t="s"/>
      <c r="R206" t="s">
        <v>81</v>
      </c>
      <c r="S206" t="s">
        <v>420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HYPERLINK("https://hotelmonitor-cachepage.eclerx.com/savepage/tk_15441703355852714_sr_8422.html","info")</f>
        <v/>
      </c>
      <c r="AA206" t="n">
        <v>154159</v>
      </c>
      <c r="AB206" t="s">
        <v>805</v>
      </c>
      <c r="AC206" t="s"/>
      <c r="AD206" t="s">
        <v>89</v>
      </c>
      <c r="AE206" t="s"/>
      <c r="AF206" t="s"/>
      <c r="AG206" t="s"/>
      <c r="AH206" t="s"/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27</v>
      </c>
      <c r="AQ206" t="s">
        <v>91</v>
      </c>
      <c r="AR206" t="s"/>
      <c r="AS206" t="s"/>
      <c r="AT206" t="s">
        <v>92</v>
      </c>
      <c r="AU206" t="s">
        <v>90</v>
      </c>
      <c r="AV206" t="s"/>
      <c r="AW206" t="s"/>
      <c r="AX206" t="s">
        <v>93</v>
      </c>
      <c r="AY206" t="n">
        <v>840544</v>
      </c>
      <c r="AZ206" t="s">
        <v>797</v>
      </c>
      <c r="BA206" t="s">
        <v>798</v>
      </c>
      <c r="BB206" t="s">
        <v>799</v>
      </c>
      <c r="BC206" t="n">
        <v>4.875038</v>
      </c>
      <c r="BD206" t="n">
        <v>52.336005</v>
      </c>
      <c r="BE206" t="s">
        <v>422</v>
      </c>
      <c r="BF206" t="s">
        <v>83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127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793</v>
      </c>
      <c r="F207" t="n">
        <v>846422</v>
      </c>
      <c r="G207" t="s">
        <v>74</v>
      </c>
      <c r="H207" t="s">
        <v>75</v>
      </c>
      <c r="I207" t="s"/>
      <c r="J207" t="s">
        <v>76</v>
      </c>
      <c r="K207" t="n">
        <v>150.5</v>
      </c>
      <c r="L207" t="s">
        <v>77</v>
      </c>
      <c r="M207" t="s"/>
      <c r="N207" t="s">
        <v>794</v>
      </c>
      <c r="O207" t="s">
        <v>79</v>
      </c>
      <c r="P207" t="s">
        <v>793</v>
      </c>
      <c r="Q207" t="s"/>
      <c r="R207" t="s">
        <v>81</v>
      </c>
      <c r="S207" t="s">
        <v>618</v>
      </c>
      <c r="T207" t="s">
        <v>83</v>
      </c>
      <c r="U207" t="s">
        <v>84</v>
      </c>
      <c r="V207" t="s">
        <v>85</v>
      </c>
      <c r="W207" t="s">
        <v>108</v>
      </c>
      <c r="X207" t="s"/>
      <c r="Y207" t="s">
        <v>87</v>
      </c>
      <c r="Z207">
        <f>HYPERLINK("https://hotelmonitor-cachepage.eclerx.com/savepage/tk_15441703355852714_sr_8422.html","info")</f>
        <v/>
      </c>
      <c r="AA207" t="n">
        <v>154159</v>
      </c>
      <c r="AB207" t="s">
        <v>806</v>
      </c>
      <c r="AC207" t="s"/>
      <c r="AD207" t="s">
        <v>89</v>
      </c>
      <c r="AE207" t="s"/>
      <c r="AF207" t="s"/>
      <c r="AG207" t="s"/>
      <c r="AH207" t="s"/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27</v>
      </c>
      <c r="AQ207" t="s">
        <v>91</v>
      </c>
      <c r="AR207" t="s"/>
      <c r="AS207" t="s"/>
      <c r="AT207" t="s">
        <v>92</v>
      </c>
      <c r="AU207" t="s">
        <v>90</v>
      </c>
      <c r="AV207" t="s"/>
      <c r="AW207" t="s"/>
      <c r="AX207" t="s">
        <v>93</v>
      </c>
      <c r="AY207" t="n">
        <v>840544</v>
      </c>
      <c r="AZ207" t="s">
        <v>797</v>
      </c>
      <c r="BA207" t="s">
        <v>798</v>
      </c>
      <c r="BB207" t="s">
        <v>799</v>
      </c>
      <c r="BC207" t="n">
        <v>4.875038</v>
      </c>
      <c r="BD207" t="n">
        <v>52.336005</v>
      </c>
      <c r="BE207" t="s">
        <v>807</v>
      </c>
      <c r="BF207" t="s">
        <v>83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127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793</v>
      </c>
      <c r="F208" t="n">
        <v>846422</v>
      </c>
      <c r="G208" t="s">
        <v>74</v>
      </c>
      <c r="H208" t="s">
        <v>75</v>
      </c>
      <c r="I208" t="s"/>
      <c r="J208" t="s">
        <v>76</v>
      </c>
      <c r="K208" t="n">
        <v>150.5</v>
      </c>
      <c r="L208" t="s">
        <v>77</v>
      </c>
      <c r="M208" t="s"/>
      <c r="N208" t="s">
        <v>329</v>
      </c>
      <c r="O208" t="s">
        <v>79</v>
      </c>
      <c r="P208" t="s">
        <v>793</v>
      </c>
      <c r="Q208" t="s"/>
      <c r="R208" t="s">
        <v>81</v>
      </c>
      <c r="S208" t="s">
        <v>618</v>
      </c>
      <c r="T208" t="s">
        <v>83</v>
      </c>
      <c r="U208" t="s">
        <v>84</v>
      </c>
      <c r="V208" t="s">
        <v>85</v>
      </c>
      <c r="W208" t="s">
        <v>108</v>
      </c>
      <c r="X208" t="s"/>
      <c r="Y208" t="s">
        <v>87</v>
      </c>
      <c r="Z208">
        <f>HYPERLINK("https://hotelmonitor-cachepage.eclerx.com/savepage/tk_15441703355852714_sr_8422.html","info")</f>
        <v/>
      </c>
      <c r="AA208" t="n">
        <v>154159</v>
      </c>
      <c r="AB208" t="s">
        <v>808</v>
      </c>
      <c r="AC208" t="s"/>
      <c r="AD208" t="s">
        <v>89</v>
      </c>
      <c r="AE208" t="s"/>
      <c r="AF208" t="s"/>
      <c r="AG208" t="s"/>
      <c r="AH208" t="s"/>
      <c r="AI208" t="s"/>
      <c r="AJ208" t="s"/>
      <c r="AK208" t="s">
        <v>90</v>
      </c>
      <c r="AL208" t="s"/>
      <c r="AM208" t="s"/>
      <c r="AN208" t="s">
        <v>90</v>
      </c>
      <c r="AO208" t="s"/>
      <c r="AP208" t="n">
        <v>27</v>
      </c>
      <c r="AQ208" t="s">
        <v>91</v>
      </c>
      <c r="AR208" t="s"/>
      <c r="AS208" t="s"/>
      <c r="AT208" t="s">
        <v>92</v>
      </c>
      <c r="AU208" t="s">
        <v>90</v>
      </c>
      <c r="AV208" t="s"/>
      <c r="AW208" t="s"/>
      <c r="AX208" t="s">
        <v>93</v>
      </c>
      <c r="AY208" t="n">
        <v>840544</v>
      </c>
      <c r="AZ208" t="s">
        <v>797</v>
      </c>
      <c r="BA208" t="s">
        <v>798</v>
      </c>
      <c r="BB208" t="s">
        <v>799</v>
      </c>
      <c r="BC208" t="n">
        <v>4.875038</v>
      </c>
      <c r="BD208" t="n">
        <v>52.336005</v>
      </c>
      <c r="BE208" t="s">
        <v>807</v>
      </c>
      <c r="BF208" t="s">
        <v>83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127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793</v>
      </c>
      <c r="F209" t="n">
        <v>846422</v>
      </c>
      <c r="G209" t="s">
        <v>74</v>
      </c>
      <c r="H209" t="s">
        <v>75</v>
      </c>
      <c r="I209" t="s"/>
      <c r="J209" t="s">
        <v>76</v>
      </c>
      <c r="K209" t="n">
        <v>150.5</v>
      </c>
      <c r="L209" t="s">
        <v>77</v>
      </c>
      <c r="M209" t="s"/>
      <c r="N209" t="s">
        <v>801</v>
      </c>
      <c r="O209" t="s">
        <v>79</v>
      </c>
      <c r="P209" t="s">
        <v>793</v>
      </c>
      <c r="Q209" t="s"/>
      <c r="R209" t="s">
        <v>81</v>
      </c>
      <c r="S209" t="s">
        <v>618</v>
      </c>
      <c r="T209" t="s">
        <v>83</v>
      </c>
      <c r="U209" t="s">
        <v>84</v>
      </c>
      <c r="V209" t="s">
        <v>85</v>
      </c>
      <c r="W209" t="s">
        <v>108</v>
      </c>
      <c r="X209" t="s"/>
      <c r="Y209" t="s">
        <v>87</v>
      </c>
      <c r="Z209">
        <f>HYPERLINK("https://hotelmonitor-cachepage.eclerx.com/savepage/tk_15441703355852714_sr_8422.html","info")</f>
        <v/>
      </c>
      <c r="AA209" t="n">
        <v>154159</v>
      </c>
      <c r="AB209" t="s">
        <v>809</v>
      </c>
      <c r="AC209" t="s"/>
      <c r="AD209" t="s">
        <v>89</v>
      </c>
      <c r="AE209" t="s"/>
      <c r="AF209" t="s"/>
      <c r="AG209" t="s"/>
      <c r="AH209" t="s"/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27</v>
      </c>
      <c r="AQ209" t="s">
        <v>91</v>
      </c>
      <c r="AR209" t="s"/>
      <c r="AS209" t="s"/>
      <c r="AT209" t="s">
        <v>92</v>
      </c>
      <c r="AU209" t="s">
        <v>90</v>
      </c>
      <c r="AV209" t="s"/>
      <c r="AW209" t="s"/>
      <c r="AX209" t="s">
        <v>93</v>
      </c>
      <c r="AY209" t="n">
        <v>840544</v>
      </c>
      <c r="AZ209" t="s">
        <v>797</v>
      </c>
      <c r="BA209" t="s">
        <v>798</v>
      </c>
      <c r="BB209" t="s">
        <v>799</v>
      </c>
      <c r="BC209" t="n">
        <v>4.875038</v>
      </c>
      <c r="BD209" t="n">
        <v>52.336005</v>
      </c>
      <c r="BE209" t="s">
        <v>807</v>
      </c>
      <c r="BF209" t="s">
        <v>83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127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793</v>
      </c>
      <c r="F210" t="n">
        <v>846422</v>
      </c>
      <c r="G210" t="s">
        <v>74</v>
      </c>
      <c r="H210" t="s">
        <v>75</v>
      </c>
      <c r="I210" t="s"/>
      <c r="J210" t="s">
        <v>76</v>
      </c>
      <c r="K210" t="n">
        <v>165.5</v>
      </c>
      <c r="L210" t="s">
        <v>77</v>
      </c>
      <c r="M210" t="s"/>
      <c r="N210" t="s">
        <v>794</v>
      </c>
      <c r="O210" t="s">
        <v>79</v>
      </c>
      <c r="P210" t="s">
        <v>793</v>
      </c>
      <c r="Q210" t="s"/>
      <c r="R210" t="s">
        <v>81</v>
      </c>
      <c r="S210" t="s">
        <v>242</v>
      </c>
      <c r="T210" t="s">
        <v>83</v>
      </c>
      <c r="U210" t="s">
        <v>84</v>
      </c>
      <c r="V210" t="s">
        <v>85</v>
      </c>
      <c r="W210" t="s">
        <v>108</v>
      </c>
      <c r="X210" t="s"/>
      <c r="Y210" t="s">
        <v>87</v>
      </c>
      <c r="Z210">
        <f>HYPERLINK("https://hotelmonitor-cachepage.eclerx.com/savepage/tk_15441703355852714_sr_8422.html","info")</f>
        <v/>
      </c>
      <c r="AA210" t="n">
        <v>154159</v>
      </c>
      <c r="AB210" t="s">
        <v>810</v>
      </c>
      <c r="AC210" t="s"/>
      <c r="AD210" t="s">
        <v>89</v>
      </c>
      <c r="AE210" t="s"/>
      <c r="AF210" t="s"/>
      <c r="AG210" t="s"/>
      <c r="AH210" t="s"/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27</v>
      </c>
      <c r="AQ210" t="s">
        <v>91</v>
      </c>
      <c r="AR210" t="s"/>
      <c r="AS210" t="s"/>
      <c r="AT210" t="s">
        <v>92</v>
      </c>
      <c r="AU210" t="s">
        <v>90</v>
      </c>
      <c r="AV210" t="s"/>
      <c r="AW210" t="s"/>
      <c r="AX210" t="s">
        <v>93</v>
      </c>
      <c r="AY210" t="n">
        <v>840544</v>
      </c>
      <c r="AZ210" t="s">
        <v>797</v>
      </c>
      <c r="BA210" t="s">
        <v>798</v>
      </c>
      <c r="BB210" t="s">
        <v>799</v>
      </c>
      <c r="BC210" t="n">
        <v>4.875038</v>
      </c>
      <c r="BD210" t="n">
        <v>52.336005</v>
      </c>
      <c r="BE210" t="s">
        <v>618</v>
      </c>
      <c r="BF210" t="s">
        <v>83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127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793</v>
      </c>
      <c r="F211" t="n">
        <v>846422</v>
      </c>
      <c r="G211" t="s">
        <v>74</v>
      </c>
      <c r="H211" t="s">
        <v>75</v>
      </c>
      <c r="I211" t="s"/>
      <c r="J211" t="s">
        <v>76</v>
      </c>
      <c r="K211" t="n">
        <v>165.5</v>
      </c>
      <c r="L211" t="s">
        <v>77</v>
      </c>
      <c r="M211" t="s"/>
      <c r="N211" t="s">
        <v>329</v>
      </c>
      <c r="O211" t="s">
        <v>79</v>
      </c>
      <c r="P211" t="s">
        <v>793</v>
      </c>
      <c r="Q211" t="s"/>
      <c r="R211" t="s">
        <v>81</v>
      </c>
      <c r="S211" t="s">
        <v>242</v>
      </c>
      <c r="T211" t="s">
        <v>83</v>
      </c>
      <c r="U211" t="s">
        <v>84</v>
      </c>
      <c r="V211" t="s">
        <v>85</v>
      </c>
      <c r="W211" t="s">
        <v>108</v>
      </c>
      <c r="X211" t="s"/>
      <c r="Y211" t="s">
        <v>87</v>
      </c>
      <c r="Z211">
        <f>HYPERLINK("https://hotelmonitor-cachepage.eclerx.com/savepage/tk_15441703355852714_sr_8422.html","info")</f>
        <v/>
      </c>
      <c r="AA211" t="n">
        <v>154159</v>
      </c>
      <c r="AB211" t="s">
        <v>811</v>
      </c>
      <c r="AC211" t="s"/>
      <c r="AD211" t="s">
        <v>89</v>
      </c>
      <c r="AE211" t="s"/>
      <c r="AF211" t="s"/>
      <c r="AG211" t="s"/>
      <c r="AH211" t="s"/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27</v>
      </c>
      <c r="AQ211" t="s">
        <v>91</v>
      </c>
      <c r="AR211" t="s"/>
      <c r="AS211" t="s"/>
      <c r="AT211" t="s">
        <v>92</v>
      </c>
      <c r="AU211" t="s">
        <v>90</v>
      </c>
      <c r="AV211" t="s"/>
      <c r="AW211" t="s"/>
      <c r="AX211" t="s">
        <v>93</v>
      </c>
      <c r="AY211" t="n">
        <v>840544</v>
      </c>
      <c r="AZ211" t="s">
        <v>797</v>
      </c>
      <c r="BA211" t="s">
        <v>798</v>
      </c>
      <c r="BB211" t="s">
        <v>799</v>
      </c>
      <c r="BC211" t="n">
        <v>4.875038</v>
      </c>
      <c r="BD211" t="n">
        <v>52.336005</v>
      </c>
      <c r="BE211" t="s">
        <v>618</v>
      </c>
      <c r="BF211" t="s">
        <v>83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127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793</v>
      </c>
      <c r="F212" t="n">
        <v>846422</v>
      </c>
      <c r="G212" t="s">
        <v>74</v>
      </c>
      <c r="H212" t="s">
        <v>75</v>
      </c>
      <c r="I212" t="s"/>
      <c r="J212" t="s">
        <v>76</v>
      </c>
      <c r="K212" t="n">
        <v>165.5</v>
      </c>
      <c r="L212" t="s">
        <v>77</v>
      </c>
      <c r="M212" t="s"/>
      <c r="N212" t="s">
        <v>801</v>
      </c>
      <c r="O212" t="s">
        <v>79</v>
      </c>
      <c r="P212" t="s">
        <v>793</v>
      </c>
      <c r="Q212" t="s"/>
      <c r="R212" t="s">
        <v>81</v>
      </c>
      <c r="S212" t="s">
        <v>242</v>
      </c>
      <c r="T212" t="s">
        <v>83</v>
      </c>
      <c r="U212" t="s">
        <v>84</v>
      </c>
      <c r="V212" t="s">
        <v>85</v>
      </c>
      <c r="W212" t="s">
        <v>108</v>
      </c>
      <c r="X212" t="s"/>
      <c r="Y212" t="s">
        <v>87</v>
      </c>
      <c r="Z212">
        <f>HYPERLINK("https://hotelmonitor-cachepage.eclerx.com/savepage/tk_15441703355852714_sr_8422.html","info")</f>
        <v/>
      </c>
      <c r="AA212" t="n">
        <v>154159</v>
      </c>
      <c r="AB212" t="s">
        <v>812</v>
      </c>
      <c r="AC212" t="s"/>
      <c r="AD212" t="s">
        <v>89</v>
      </c>
      <c r="AE212" t="s"/>
      <c r="AF212" t="s"/>
      <c r="AG212" t="s"/>
      <c r="AH212" t="s"/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27</v>
      </c>
      <c r="AQ212" t="s">
        <v>91</v>
      </c>
      <c r="AR212" t="s"/>
      <c r="AS212" t="s"/>
      <c r="AT212" t="s">
        <v>92</v>
      </c>
      <c r="AU212" t="s">
        <v>90</v>
      </c>
      <c r="AV212" t="s"/>
      <c r="AW212" t="s"/>
      <c r="AX212" t="s">
        <v>93</v>
      </c>
      <c r="AY212" t="n">
        <v>840544</v>
      </c>
      <c r="AZ212" t="s">
        <v>797</v>
      </c>
      <c r="BA212" t="s">
        <v>798</v>
      </c>
      <c r="BB212" t="s">
        <v>799</v>
      </c>
      <c r="BC212" t="n">
        <v>4.875038</v>
      </c>
      <c r="BD212" t="n">
        <v>52.336005</v>
      </c>
      <c r="BE212" t="s">
        <v>618</v>
      </c>
      <c r="BF212" t="s">
        <v>83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127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793</v>
      </c>
      <c r="F213" t="n">
        <v>846422</v>
      </c>
      <c r="G213" t="s">
        <v>74</v>
      </c>
      <c r="H213" t="s">
        <v>75</v>
      </c>
      <c r="I213" t="s"/>
      <c r="J213" t="s">
        <v>76</v>
      </c>
      <c r="K213" t="n">
        <v>188</v>
      </c>
      <c r="L213" t="s">
        <v>77</v>
      </c>
      <c r="M213" t="s"/>
      <c r="N213" t="s">
        <v>813</v>
      </c>
      <c r="O213" t="s">
        <v>79</v>
      </c>
      <c r="P213" t="s">
        <v>793</v>
      </c>
      <c r="Q213" t="s"/>
      <c r="R213" t="s">
        <v>81</v>
      </c>
      <c r="S213" t="s">
        <v>731</v>
      </c>
      <c r="T213" t="s">
        <v>83</v>
      </c>
      <c r="U213" t="s">
        <v>84</v>
      </c>
      <c r="V213" t="s">
        <v>85</v>
      </c>
      <c r="W213" t="s">
        <v>86</v>
      </c>
      <c r="X213" t="s"/>
      <c r="Y213" t="s">
        <v>87</v>
      </c>
      <c r="Z213">
        <f>HYPERLINK("https://hotelmonitor-cachepage.eclerx.com/savepage/tk_15441703355852714_sr_8422.html","info")</f>
        <v/>
      </c>
      <c r="AA213" t="n">
        <v>154159</v>
      </c>
      <c r="AB213" t="s">
        <v>814</v>
      </c>
      <c r="AC213" t="s"/>
      <c r="AD213" t="s">
        <v>89</v>
      </c>
      <c r="AE213" t="s"/>
      <c r="AF213" t="s"/>
      <c r="AG213" t="s"/>
      <c r="AH213" t="s"/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27</v>
      </c>
      <c r="AQ213" t="s">
        <v>91</v>
      </c>
      <c r="AR213" t="s"/>
      <c r="AS213" t="s"/>
      <c r="AT213" t="s">
        <v>92</v>
      </c>
      <c r="AU213" t="s">
        <v>90</v>
      </c>
      <c r="AV213" t="s"/>
      <c r="AW213" t="s"/>
      <c r="AX213" t="s">
        <v>93</v>
      </c>
      <c r="AY213" t="n">
        <v>840544</v>
      </c>
      <c r="AZ213" t="s">
        <v>797</v>
      </c>
      <c r="BA213" t="s">
        <v>798</v>
      </c>
      <c r="BB213" t="s">
        <v>799</v>
      </c>
      <c r="BC213" t="n">
        <v>4.875038</v>
      </c>
      <c r="BD213" t="n">
        <v>52.336005</v>
      </c>
      <c r="BE213" t="s">
        <v>815</v>
      </c>
      <c r="BF213" t="s">
        <v>83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127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793</v>
      </c>
      <c r="F214" t="n">
        <v>846422</v>
      </c>
      <c r="G214" t="s">
        <v>74</v>
      </c>
      <c r="H214" t="s">
        <v>75</v>
      </c>
      <c r="I214" t="s"/>
      <c r="J214" t="s">
        <v>76</v>
      </c>
      <c r="K214" t="n">
        <v>205.5</v>
      </c>
      <c r="L214" t="s">
        <v>77</v>
      </c>
      <c r="M214" t="s"/>
      <c r="N214" t="s">
        <v>813</v>
      </c>
      <c r="O214" t="s">
        <v>79</v>
      </c>
      <c r="P214" t="s">
        <v>793</v>
      </c>
      <c r="Q214" t="s"/>
      <c r="R214" t="s">
        <v>81</v>
      </c>
      <c r="S214" t="s">
        <v>816</v>
      </c>
      <c r="T214" t="s">
        <v>83</v>
      </c>
      <c r="U214" t="s">
        <v>84</v>
      </c>
      <c r="V214" t="s">
        <v>85</v>
      </c>
      <c r="W214" t="s">
        <v>108</v>
      </c>
      <c r="X214" t="s"/>
      <c r="Y214" t="s">
        <v>87</v>
      </c>
      <c r="Z214">
        <f>HYPERLINK("https://hotelmonitor-cachepage.eclerx.com/savepage/tk_15441703355852714_sr_8422.html","info")</f>
        <v/>
      </c>
      <c r="AA214" t="n">
        <v>154159</v>
      </c>
      <c r="AB214" t="s">
        <v>817</v>
      </c>
      <c r="AC214" t="s"/>
      <c r="AD214" t="s">
        <v>89</v>
      </c>
      <c r="AE214" t="s"/>
      <c r="AF214" t="s"/>
      <c r="AG214" t="s"/>
      <c r="AH214" t="s"/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27</v>
      </c>
      <c r="AQ214" t="s">
        <v>91</v>
      </c>
      <c r="AR214" t="s"/>
      <c r="AS214" t="s"/>
      <c r="AT214" t="s">
        <v>92</v>
      </c>
      <c r="AU214" t="s">
        <v>90</v>
      </c>
      <c r="AV214" t="s"/>
      <c r="AW214" t="s"/>
      <c r="AX214" t="s">
        <v>93</v>
      </c>
      <c r="AY214" t="n">
        <v>840544</v>
      </c>
      <c r="AZ214" t="s">
        <v>797</v>
      </c>
      <c r="BA214" t="s">
        <v>798</v>
      </c>
      <c r="BB214" t="s">
        <v>799</v>
      </c>
      <c r="BC214" t="n">
        <v>4.875038</v>
      </c>
      <c r="BD214" t="n">
        <v>52.336005</v>
      </c>
      <c r="BE214" t="s">
        <v>818</v>
      </c>
      <c r="BF214" t="s">
        <v>83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127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793</v>
      </c>
      <c r="F215" t="n">
        <v>846422</v>
      </c>
      <c r="G215" t="s">
        <v>74</v>
      </c>
      <c r="H215" t="s">
        <v>75</v>
      </c>
      <c r="I215" t="s"/>
      <c r="J215" t="s">
        <v>76</v>
      </c>
      <c r="K215" t="n">
        <v>209</v>
      </c>
      <c r="L215" t="s">
        <v>77</v>
      </c>
      <c r="M215" t="s"/>
      <c r="N215" t="s">
        <v>813</v>
      </c>
      <c r="O215" t="s">
        <v>79</v>
      </c>
      <c r="P215" t="s">
        <v>793</v>
      </c>
      <c r="Q215" t="s"/>
      <c r="R215" t="s">
        <v>81</v>
      </c>
      <c r="S215" t="s">
        <v>716</v>
      </c>
      <c r="T215" t="s">
        <v>83</v>
      </c>
      <c r="U215" t="s">
        <v>84</v>
      </c>
      <c r="V215" t="s">
        <v>85</v>
      </c>
      <c r="W215" t="s">
        <v>86</v>
      </c>
      <c r="X215" t="s"/>
      <c r="Y215" t="s">
        <v>87</v>
      </c>
      <c r="Z215">
        <f>HYPERLINK("https://hotelmonitor-cachepage.eclerx.com/savepage/tk_15441703355852714_sr_8422.html","info")</f>
        <v/>
      </c>
      <c r="AA215" t="n">
        <v>154159</v>
      </c>
      <c r="AB215" t="s">
        <v>819</v>
      </c>
      <c r="AC215" t="s"/>
      <c r="AD215" t="s">
        <v>89</v>
      </c>
      <c r="AE215" t="s"/>
      <c r="AF215" t="s"/>
      <c r="AG215" t="s"/>
      <c r="AH215" t="s"/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27</v>
      </c>
      <c r="AQ215" t="s">
        <v>91</v>
      </c>
      <c r="AR215" t="s"/>
      <c r="AS215" t="s"/>
      <c r="AT215" t="s">
        <v>92</v>
      </c>
      <c r="AU215" t="s">
        <v>90</v>
      </c>
      <c r="AV215" t="s"/>
      <c r="AW215" t="s"/>
      <c r="AX215" t="s">
        <v>93</v>
      </c>
      <c r="AY215" t="n">
        <v>840544</v>
      </c>
      <c r="AZ215" t="s">
        <v>797</v>
      </c>
      <c r="BA215" t="s">
        <v>798</v>
      </c>
      <c r="BB215" t="s">
        <v>799</v>
      </c>
      <c r="BC215" t="n">
        <v>4.875038</v>
      </c>
      <c r="BD215" t="n">
        <v>52.336005</v>
      </c>
      <c r="BE215" t="s">
        <v>674</v>
      </c>
      <c r="BF215" t="s">
        <v>83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127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793</v>
      </c>
      <c r="F216" t="n">
        <v>846422</v>
      </c>
      <c r="G216" t="s">
        <v>74</v>
      </c>
      <c r="H216" t="s">
        <v>75</v>
      </c>
      <c r="I216" t="s"/>
      <c r="J216" t="s">
        <v>76</v>
      </c>
      <c r="K216" t="n">
        <v>226.5</v>
      </c>
      <c r="L216" t="s">
        <v>77</v>
      </c>
      <c r="M216" t="s"/>
      <c r="N216" t="s">
        <v>813</v>
      </c>
      <c r="O216" t="s">
        <v>79</v>
      </c>
      <c r="P216" t="s">
        <v>793</v>
      </c>
      <c r="Q216" t="s"/>
      <c r="R216" t="s">
        <v>81</v>
      </c>
      <c r="S216" t="s">
        <v>713</v>
      </c>
      <c r="T216" t="s">
        <v>83</v>
      </c>
      <c r="U216" t="s">
        <v>84</v>
      </c>
      <c r="V216" t="s">
        <v>85</v>
      </c>
      <c r="W216" t="s">
        <v>108</v>
      </c>
      <c r="X216" t="s"/>
      <c r="Y216" t="s">
        <v>87</v>
      </c>
      <c r="Z216">
        <f>HYPERLINK("https://hotelmonitor-cachepage.eclerx.com/savepage/tk_15441703355852714_sr_8422.html","info")</f>
        <v/>
      </c>
      <c r="AA216" t="n">
        <v>154159</v>
      </c>
      <c r="AB216" t="s">
        <v>820</v>
      </c>
      <c r="AC216" t="s"/>
      <c r="AD216" t="s">
        <v>89</v>
      </c>
      <c r="AE216" t="s"/>
      <c r="AF216" t="s"/>
      <c r="AG216" t="s"/>
      <c r="AH216" t="s"/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27</v>
      </c>
      <c r="AQ216" t="s">
        <v>91</v>
      </c>
      <c r="AR216" t="s"/>
      <c r="AS216" t="s"/>
      <c r="AT216" t="s">
        <v>92</v>
      </c>
      <c r="AU216" t="s">
        <v>90</v>
      </c>
      <c r="AV216" t="s"/>
      <c r="AW216" t="s"/>
      <c r="AX216" t="s">
        <v>93</v>
      </c>
      <c r="AY216" t="n">
        <v>840544</v>
      </c>
      <c r="AZ216" t="s">
        <v>797</v>
      </c>
      <c r="BA216" t="s">
        <v>798</v>
      </c>
      <c r="BB216" t="s">
        <v>799</v>
      </c>
      <c r="BC216" t="n">
        <v>4.875038</v>
      </c>
      <c r="BD216" t="n">
        <v>52.336005</v>
      </c>
      <c r="BE216" t="s">
        <v>346</v>
      </c>
      <c r="BF216" t="s">
        <v>83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127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793</v>
      </c>
      <c r="F217" t="n">
        <v>846422</v>
      </c>
      <c r="G217" t="s">
        <v>74</v>
      </c>
      <c r="H217" t="s">
        <v>75</v>
      </c>
      <c r="I217" t="s"/>
      <c r="J217" t="s">
        <v>76</v>
      </c>
      <c r="K217" t="n">
        <v>251</v>
      </c>
      <c r="L217" t="s">
        <v>77</v>
      </c>
      <c r="M217" t="s"/>
      <c r="N217" t="s">
        <v>765</v>
      </c>
      <c r="O217" t="s">
        <v>79</v>
      </c>
      <c r="P217" t="s">
        <v>793</v>
      </c>
      <c r="Q217" t="s"/>
      <c r="R217" t="s">
        <v>81</v>
      </c>
      <c r="S217" t="s">
        <v>821</v>
      </c>
      <c r="T217" t="s">
        <v>83</v>
      </c>
      <c r="U217" t="s">
        <v>84</v>
      </c>
      <c r="V217" t="s">
        <v>85</v>
      </c>
      <c r="W217" t="s">
        <v>86</v>
      </c>
      <c r="X217" t="s"/>
      <c r="Y217" t="s">
        <v>87</v>
      </c>
      <c r="Z217">
        <f>HYPERLINK("https://hotelmonitor-cachepage.eclerx.com/savepage/tk_15441703355852714_sr_8422.html","info")</f>
        <v/>
      </c>
      <c r="AA217" t="n">
        <v>154159</v>
      </c>
      <c r="AB217" t="s">
        <v>822</v>
      </c>
      <c r="AC217" t="s"/>
      <c r="AD217" t="s">
        <v>89</v>
      </c>
      <c r="AE217" t="s"/>
      <c r="AF217" t="s"/>
      <c r="AG217" t="s"/>
      <c r="AH217" t="s"/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27</v>
      </c>
      <c r="AQ217" t="s">
        <v>91</v>
      </c>
      <c r="AR217" t="s"/>
      <c r="AS217" t="s"/>
      <c r="AT217" t="s">
        <v>92</v>
      </c>
      <c r="AU217" t="s">
        <v>90</v>
      </c>
      <c r="AV217" t="s"/>
      <c r="AW217" t="s"/>
      <c r="AX217" t="s">
        <v>93</v>
      </c>
      <c r="AY217" t="n">
        <v>840544</v>
      </c>
      <c r="AZ217" t="s">
        <v>797</v>
      </c>
      <c r="BA217" t="s">
        <v>798</v>
      </c>
      <c r="BB217" t="s">
        <v>799</v>
      </c>
      <c r="BC217" t="n">
        <v>4.875038</v>
      </c>
      <c r="BD217" t="n">
        <v>52.336005</v>
      </c>
      <c r="BE217" t="s">
        <v>823</v>
      </c>
      <c r="BF217" t="s">
        <v>83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127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793</v>
      </c>
      <c r="F218" t="n">
        <v>846422</v>
      </c>
      <c r="G218" t="s">
        <v>74</v>
      </c>
      <c r="H218" t="s">
        <v>75</v>
      </c>
      <c r="I218" t="s"/>
      <c r="J218" t="s">
        <v>76</v>
      </c>
      <c r="K218" t="n">
        <v>268.5</v>
      </c>
      <c r="L218" t="s">
        <v>77</v>
      </c>
      <c r="M218" t="s"/>
      <c r="N218" t="s">
        <v>765</v>
      </c>
      <c r="O218" t="s">
        <v>79</v>
      </c>
      <c r="P218" t="s">
        <v>793</v>
      </c>
      <c r="Q218" t="s"/>
      <c r="R218" t="s">
        <v>81</v>
      </c>
      <c r="S218" t="s">
        <v>824</v>
      </c>
      <c r="T218" t="s">
        <v>83</v>
      </c>
      <c r="U218" t="s">
        <v>84</v>
      </c>
      <c r="V218" t="s">
        <v>85</v>
      </c>
      <c r="W218" t="s">
        <v>108</v>
      </c>
      <c r="X218" t="s"/>
      <c r="Y218" t="s">
        <v>87</v>
      </c>
      <c r="Z218">
        <f>HYPERLINK("https://hotelmonitor-cachepage.eclerx.com/savepage/tk_15441703355852714_sr_8422.html","info")</f>
        <v/>
      </c>
      <c r="AA218" t="n">
        <v>154159</v>
      </c>
      <c r="AB218" t="s">
        <v>825</v>
      </c>
      <c r="AC218" t="s"/>
      <c r="AD218" t="s">
        <v>89</v>
      </c>
      <c r="AE218" t="s"/>
      <c r="AF218" t="s"/>
      <c r="AG218" t="s"/>
      <c r="AH218" t="s"/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27</v>
      </c>
      <c r="AQ218" t="s">
        <v>91</v>
      </c>
      <c r="AR218" t="s"/>
      <c r="AS218" t="s"/>
      <c r="AT218" t="s">
        <v>92</v>
      </c>
      <c r="AU218" t="s">
        <v>90</v>
      </c>
      <c r="AV218" t="s"/>
      <c r="AW218" t="s"/>
      <c r="AX218" t="s">
        <v>93</v>
      </c>
      <c r="AY218" t="n">
        <v>840544</v>
      </c>
      <c r="AZ218" t="s">
        <v>797</v>
      </c>
      <c r="BA218" t="s">
        <v>798</v>
      </c>
      <c r="BB218" t="s">
        <v>799</v>
      </c>
      <c r="BC218" t="n">
        <v>4.875038</v>
      </c>
      <c r="BD218" t="n">
        <v>52.336005</v>
      </c>
      <c r="BE218" t="s">
        <v>826</v>
      </c>
      <c r="BF218" t="s">
        <v>83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127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793</v>
      </c>
      <c r="F219" t="n">
        <v>846422</v>
      </c>
      <c r="G219" t="s">
        <v>74</v>
      </c>
      <c r="H219" t="s">
        <v>75</v>
      </c>
      <c r="I219" t="s"/>
      <c r="J219" t="s">
        <v>76</v>
      </c>
      <c r="K219" t="n">
        <v>279</v>
      </c>
      <c r="L219" t="s">
        <v>77</v>
      </c>
      <c r="M219" t="s"/>
      <c r="N219" t="s">
        <v>765</v>
      </c>
      <c r="O219" t="s">
        <v>79</v>
      </c>
      <c r="P219" t="s">
        <v>793</v>
      </c>
      <c r="Q219" t="s"/>
      <c r="R219" t="s">
        <v>81</v>
      </c>
      <c r="S219" t="s">
        <v>827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HYPERLINK("https://hotelmonitor-cachepage.eclerx.com/savepage/tk_15441703355852714_sr_8422.html","info")</f>
        <v/>
      </c>
      <c r="AA219" t="n">
        <v>154159</v>
      </c>
      <c r="AB219" t="s">
        <v>828</v>
      </c>
      <c r="AC219" t="s"/>
      <c r="AD219" t="s">
        <v>89</v>
      </c>
      <c r="AE219" t="s"/>
      <c r="AF219" t="s"/>
      <c r="AG219" t="s"/>
      <c r="AH219" t="s"/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27</v>
      </c>
      <c r="AQ219" t="s">
        <v>91</v>
      </c>
      <c r="AR219" t="s"/>
      <c r="AS219" t="s"/>
      <c r="AT219" t="s">
        <v>92</v>
      </c>
      <c r="AU219" t="s">
        <v>90</v>
      </c>
      <c r="AV219" t="s"/>
      <c r="AW219" t="s"/>
      <c r="AX219" t="s">
        <v>93</v>
      </c>
      <c r="AY219" t="n">
        <v>840544</v>
      </c>
      <c r="AZ219" t="s">
        <v>797</v>
      </c>
      <c r="BA219" t="s">
        <v>798</v>
      </c>
      <c r="BB219" t="s">
        <v>799</v>
      </c>
      <c r="BC219" t="n">
        <v>4.875038</v>
      </c>
      <c r="BD219" t="n">
        <v>52.336005</v>
      </c>
      <c r="BE219" t="s">
        <v>829</v>
      </c>
      <c r="BF219" t="s">
        <v>83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127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793</v>
      </c>
      <c r="F220" t="n">
        <v>846422</v>
      </c>
      <c r="G220" t="s">
        <v>74</v>
      </c>
      <c r="H220" t="s">
        <v>75</v>
      </c>
      <c r="I220" t="s"/>
      <c r="J220" t="s">
        <v>76</v>
      </c>
      <c r="K220" t="n">
        <v>296.5</v>
      </c>
      <c r="L220" t="s">
        <v>77</v>
      </c>
      <c r="M220" t="s"/>
      <c r="N220" t="s">
        <v>765</v>
      </c>
      <c r="O220" t="s">
        <v>79</v>
      </c>
      <c r="P220" t="s">
        <v>793</v>
      </c>
      <c r="Q220" t="s"/>
      <c r="R220" t="s">
        <v>81</v>
      </c>
      <c r="S220" t="s">
        <v>830</v>
      </c>
      <c r="T220" t="s">
        <v>83</v>
      </c>
      <c r="U220" t="s">
        <v>84</v>
      </c>
      <c r="V220" t="s">
        <v>85</v>
      </c>
      <c r="W220" t="s">
        <v>108</v>
      </c>
      <c r="X220" t="s"/>
      <c r="Y220" t="s">
        <v>87</v>
      </c>
      <c r="Z220">
        <f>HYPERLINK("https://hotelmonitor-cachepage.eclerx.com/savepage/tk_15441703355852714_sr_8422.html","info")</f>
        <v/>
      </c>
      <c r="AA220" t="n">
        <v>154159</v>
      </c>
      <c r="AB220" t="s">
        <v>831</v>
      </c>
      <c r="AC220" t="s"/>
      <c r="AD220" t="s">
        <v>89</v>
      </c>
      <c r="AE220" t="s"/>
      <c r="AF220" t="s"/>
      <c r="AG220" t="s"/>
      <c r="AH220" t="s"/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27</v>
      </c>
      <c r="AQ220" t="s">
        <v>91</v>
      </c>
      <c r="AR220" t="s"/>
      <c r="AS220" t="s"/>
      <c r="AT220" t="s">
        <v>92</v>
      </c>
      <c r="AU220" t="s">
        <v>90</v>
      </c>
      <c r="AV220" t="s"/>
      <c r="AW220" t="s"/>
      <c r="AX220" t="s">
        <v>93</v>
      </c>
      <c r="AY220" t="n">
        <v>840544</v>
      </c>
      <c r="AZ220" t="s">
        <v>797</v>
      </c>
      <c r="BA220" t="s">
        <v>798</v>
      </c>
      <c r="BB220" t="s">
        <v>799</v>
      </c>
      <c r="BC220" t="n">
        <v>4.875038</v>
      </c>
      <c r="BD220" t="n">
        <v>52.336005</v>
      </c>
      <c r="BE220" t="s">
        <v>832</v>
      </c>
      <c r="BF220" t="s">
        <v>83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127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833</v>
      </c>
      <c r="F221" t="n">
        <v>356115</v>
      </c>
      <c r="G221" t="s">
        <v>74</v>
      </c>
      <c r="H221" t="s">
        <v>75</v>
      </c>
      <c r="I221" t="s"/>
      <c r="J221" t="s">
        <v>76</v>
      </c>
      <c r="K221" t="n">
        <v>181.5</v>
      </c>
      <c r="L221" t="s">
        <v>77</v>
      </c>
      <c r="M221" t="s"/>
      <c r="N221" t="s">
        <v>834</v>
      </c>
      <c r="O221" t="s">
        <v>79</v>
      </c>
      <c r="P221" t="s">
        <v>835</v>
      </c>
      <c r="Q221" t="s"/>
      <c r="R221" t="s">
        <v>81</v>
      </c>
      <c r="S221" t="s">
        <v>836</v>
      </c>
      <c r="T221" t="s">
        <v>83</v>
      </c>
      <c r="U221" t="s">
        <v>84</v>
      </c>
      <c r="V221" t="s">
        <v>85</v>
      </c>
      <c r="W221" t="s">
        <v>86</v>
      </c>
      <c r="X221" t="s"/>
      <c r="Y221" t="s">
        <v>87</v>
      </c>
      <c r="Z221">
        <f>HYPERLINK("https://hotelmonitor-cachepage.eclerx.com/savepage/tk_15441703400195885_sr_8422.html","info")</f>
        <v/>
      </c>
      <c r="AA221" t="n">
        <v>5792</v>
      </c>
      <c r="AB221" t="s">
        <v>837</v>
      </c>
      <c r="AC221" t="s"/>
      <c r="AD221" t="s">
        <v>89</v>
      </c>
      <c r="AE221" t="s"/>
      <c r="AF221" t="s"/>
      <c r="AG221" t="s"/>
      <c r="AH221" t="s"/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37</v>
      </c>
      <c r="AQ221" t="s">
        <v>91</v>
      </c>
      <c r="AR221" t="s"/>
      <c r="AS221" t="s"/>
      <c r="AT221" t="s">
        <v>92</v>
      </c>
      <c r="AU221" t="s">
        <v>90</v>
      </c>
      <c r="AV221" t="s"/>
      <c r="AW221" t="s"/>
      <c r="AX221" t="s">
        <v>90</v>
      </c>
      <c r="AY221" t="n">
        <v>711617</v>
      </c>
      <c r="AZ221" t="s">
        <v>838</v>
      </c>
      <c r="BA221" t="s">
        <v>839</v>
      </c>
      <c r="BB221" t="s">
        <v>840</v>
      </c>
      <c r="BC221" t="n">
        <v>4.893205</v>
      </c>
      <c r="BD221" t="n">
        <v>52.365786</v>
      </c>
      <c r="BE221" t="s">
        <v>841</v>
      </c>
      <c r="BF221" t="s">
        <v>83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127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833</v>
      </c>
      <c r="F222" t="n">
        <v>356115</v>
      </c>
      <c r="G222" t="s">
        <v>74</v>
      </c>
      <c r="H222" t="s">
        <v>75</v>
      </c>
      <c r="I222" t="s"/>
      <c r="J222" t="s">
        <v>76</v>
      </c>
      <c r="K222" t="n">
        <v>172.5</v>
      </c>
      <c r="L222" t="s">
        <v>77</v>
      </c>
      <c r="M222" t="s"/>
      <c r="N222" t="s">
        <v>128</v>
      </c>
      <c r="O222" t="s">
        <v>79</v>
      </c>
      <c r="P222" t="s">
        <v>835</v>
      </c>
      <c r="Q222" t="s"/>
      <c r="R222" t="s">
        <v>81</v>
      </c>
      <c r="S222" t="s">
        <v>791</v>
      </c>
      <c r="T222" t="s">
        <v>83</v>
      </c>
      <c r="U222" t="s">
        <v>84</v>
      </c>
      <c r="V222" t="s">
        <v>85</v>
      </c>
      <c r="W222" t="s">
        <v>86</v>
      </c>
      <c r="X222" t="s"/>
      <c r="Y222" t="s">
        <v>87</v>
      </c>
      <c r="Z222">
        <f>HYPERLINK("https://hotelmonitor-cachepage.eclerx.com/savepage/tk_15441703400195885_sr_8422.html","info")</f>
        <v/>
      </c>
      <c r="AA222" t="n">
        <v>5792</v>
      </c>
      <c r="AB222" t="s">
        <v>842</v>
      </c>
      <c r="AC222" t="s"/>
      <c r="AD222" t="s">
        <v>89</v>
      </c>
      <c r="AE222" t="s"/>
      <c r="AF222" t="s"/>
      <c r="AG222" t="s"/>
      <c r="AH222" t="s"/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37</v>
      </c>
      <c r="AQ222" t="s">
        <v>91</v>
      </c>
      <c r="AR222" t="s"/>
      <c r="AS222" t="s"/>
      <c r="AT222" t="s">
        <v>92</v>
      </c>
      <c r="AU222" t="s">
        <v>90</v>
      </c>
      <c r="AV222" t="s"/>
      <c r="AW222" t="s"/>
      <c r="AX222" t="s">
        <v>90</v>
      </c>
      <c r="AY222" t="n">
        <v>711617</v>
      </c>
      <c r="AZ222" t="s">
        <v>838</v>
      </c>
      <c r="BA222" t="s">
        <v>839</v>
      </c>
      <c r="BB222" t="s">
        <v>840</v>
      </c>
      <c r="BC222" t="n">
        <v>4.893205</v>
      </c>
      <c r="BD222" t="n">
        <v>52.365786</v>
      </c>
      <c r="BE222" t="s">
        <v>843</v>
      </c>
      <c r="BF222" t="s">
        <v>83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127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833</v>
      </c>
      <c r="F223" t="n">
        <v>356115</v>
      </c>
      <c r="G223" t="s">
        <v>74</v>
      </c>
      <c r="H223" t="s">
        <v>75</v>
      </c>
      <c r="I223" t="s"/>
      <c r="J223" t="s">
        <v>76</v>
      </c>
      <c r="K223" t="n">
        <v>241</v>
      </c>
      <c r="L223" t="s">
        <v>77</v>
      </c>
      <c r="M223" t="s"/>
      <c r="N223" t="s">
        <v>844</v>
      </c>
      <c r="O223" t="s">
        <v>79</v>
      </c>
      <c r="P223" t="s">
        <v>835</v>
      </c>
      <c r="Q223" t="s"/>
      <c r="R223" t="s">
        <v>81</v>
      </c>
      <c r="S223" t="s">
        <v>339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HYPERLINK("https://hotelmonitor-cachepage.eclerx.com/savepage/tk_15441703400195885_sr_8422.html","info")</f>
        <v/>
      </c>
      <c r="AA223" t="n">
        <v>5792</v>
      </c>
      <c r="AB223" t="s">
        <v>845</v>
      </c>
      <c r="AC223" t="s"/>
      <c r="AD223" t="s">
        <v>89</v>
      </c>
      <c r="AE223" t="s"/>
      <c r="AF223" t="s"/>
      <c r="AG223" t="s"/>
      <c r="AH223" t="s"/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37</v>
      </c>
      <c r="AQ223" t="s">
        <v>91</v>
      </c>
      <c r="AR223" t="s"/>
      <c r="AS223" t="s"/>
      <c r="AT223" t="s">
        <v>92</v>
      </c>
      <c r="AU223" t="s">
        <v>90</v>
      </c>
      <c r="AV223" t="s"/>
      <c r="AW223" t="s"/>
      <c r="AX223" t="s">
        <v>90</v>
      </c>
      <c r="AY223" t="n">
        <v>711617</v>
      </c>
      <c r="AZ223" t="s">
        <v>838</v>
      </c>
      <c r="BA223" t="s">
        <v>839</v>
      </c>
      <c r="BB223" t="s">
        <v>840</v>
      </c>
      <c r="BC223" t="n">
        <v>4.893205</v>
      </c>
      <c r="BD223" t="n">
        <v>52.365786</v>
      </c>
      <c r="BE223" t="s">
        <v>328</v>
      </c>
      <c r="BF223" t="s">
        <v>83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127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833</v>
      </c>
      <c r="F224" t="n">
        <v>356115</v>
      </c>
      <c r="G224" t="s">
        <v>74</v>
      </c>
      <c r="H224" t="s">
        <v>75</v>
      </c>
      <c r="I224" t="s"/>
      <c r="J224" t="s">
        <v>76</v>
      </c>
      <c r="K224" t="n">
        <v>241</v>
      </c>
      <c r="L224" t="s">
        <v>77</v>
      </c>
      <c r="M224" t="s"/>
      <c r="N224" t="s">
        <v>846</v>
      </c>
      <c r="O224" t="s">
        <v>79</v>
      </c>
      <c r="P224" t="s">
        <v>835</v>
      </c>
      <c r="Q224" t="s"/>
      <c r="R224" t="s">
        <v>81</v>
      </c>
      <c r="S224" t="s">
        <v>339</v>
      </c>
      <c r="T224" t="s">
        <v>83</v>
      </c>
      <c r="U224" t="s">
        <v>84</v>
      </c>
      <c r="V224" t="s">
        <v>85</v>
      </c>
      <c r="W224" t="s">
        <v>86</v>
      </c>
      <c r="X224" t="s"/>
      <c r="Y224" t="s">
        <v>87</v>
      </c>
      <c r="Z224">
        <f>HYPERLINK("https://hotelmonitor-cachepage.eclerx.com/savepage/tk_15441703400195885_sr_8422.html","info")</f>
        <v/>
      </c>
      <c r="AA224" t="n">
        <v>5792</v>
      </c>
      <c r="AB224" t="s">
        <v>847</v>
      </c>
      <c r="AC224" t="s"/>
      <c r="AD224" t="s">
        <v>89</v>
      </c>
      <c r="AE224" t="s"/>
      <c r="AF224" t="s"/>
      <c r="AG224" t="s"/>
      <c r="AH224" t="s"/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37</v>
      </c>
      <c r="AQ224" t="s">
        <v>91</v>
      </c>
      <c r="AR224" t="s"/>
      <c r="AS224" t="s"/>
      <c r="AT224" t="s">
        <v>92</v>
      </c>
      <c r="AU224" t="s">
        <v>90</v>
      </c>
      <c r="AV224" t="s"/>
      <c r="AW224" t="s"/>
      <c r="AX224" t="s">
        <v>90</v>
      </c>
      <c r="AY224" t="n">
        <v>711617</v>
      </c>
      <c r="AZ224" t="s">
        <v>838</v>
      </c>
      <c r="BA224" t="s">
        <v>839</v>
      </c>
      <c r="BB224" t="s">
        <v>840</v>
      </c>
      <c r="BC224" t="n">
        <v>4.893205</v>
      </c>
      <c r="BD224" t="n">
        <v>52.365786</v>
      </c>
      <c r="BE224" t="s">
        <v>328</v>
      </c>
      <c r="BF224" t="s">
        <v>83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127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833</v>
      </c>
      <c r="F225" t="n">
        <v>356115</v>
      </c>
      <c r="G225" t="s">
        <v>74</v>
      </c>
      <c r="H225" t="s">
        <v>75</v>
      </c>
      <c r="I225" t="s"/>
      <c r="J225" t="s">
        <v>76</v>
      </c>
      <c r="K225" t="n">
        <v>181.5</v>
      </c>
      <c r="L225" t="s">
        <v>77</v>
      </c>
      <c r="M225" t="s"/>
      <c r="N225" t="s">
        <v>848</v>
      </c>
      <c r="O225" t="s">
        <v>79</v>
      </c>
      <c r="P225" t="s">
        <v>835</v>
      </c>
      <c r="Q225" t="s"/>
      <c r="R225" t="s">
        <v>81</v>
      </c>
      <c r="S225" t="s">
        <v>836</v>
      </c>
      <c r="T225" t="s">
        <v>83</v>
      </c>
      <c r="U225" t="s">
        <v>84</v>
      </c>
      <c r="V225" t="s">
        <v>85</v>
      </c>
      <c r="W225" t="s">
        <v>86</v>
      </c>
      <c r="X225" t="s"/>
      <c r="Y225" t="s">
        <v>87</v>
      </c>
      <c r="Z225">
        <f>HYPERLINK("https://hotelmonitor-cachepage.eclerx.com/savepage/tk_15441703400195885_sr_8422.html","info")</f>
        <v/>
      </c>
      <c r="AA225" t="n">
        <v>5792</v>
      </c>
      <c r="AB225" t="s">
        <v>849</v>
      </c>
      <c r="AC225" t="s"/>
      <c r="AD225" t="s">
        <v>89</v>
      </c>
      <c r="AE225" t="s"/>
      <c r="AF225" t="s"/>
      <c r="AG225" t="s"/>
      <c r="AH225" t="s"/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37</v>
      </c>
      <c r="AQ225" t="s">
        <v>91</v>
      </c>
      <c r="AR225" t="s"/>
      <c r="AS225" t="s"/>
      <c r="AT225" t="s">
        <v>92</v>
      </c>
      <c r="AU225" t="s">
        <v>90</v>
      </c>
      <c r="AV225" t="s"/>
      <c r="AW225" t="s"/>
      <c r="AX225" t="s">
        <v>90</v>
      </c>
      <c r="AY225" t="n">
        <v>711617</v>
      </c>
      <c r="AZ225" t="s">
        <v>838</v>
      </c>
      <c r="BA225" t="s">
        <v>839</v>
      </c>
      <c r="BB225" t="s">
        <v>840</v>
      </c>
      <c r="BC225" t="n">
        <v>4.893205</v>
      </c>
      <c r="BD225" t="n">
        <v>52.365786</v>
      </c>
      <c r="BE225" t="s">
        <v>841</v>
      </c>
      <c r="BF225" t="s">
        <v>83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127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833</v>
      </c>
      <c r="F226" t="n">
        <v>356115</v>
      </c>
      <c r="G226" t="s">
        <v>74</v>
      </c>
      <c r="H226" t="s">
        <v>75</v>
      </c>
      <c r="I226" t="s"/>
      <c r="J226" t="s">
        <v>76</v>
      </c>
      <c r="K226" t="n">
        <v>163.5</v>
      </c>
      <c r="L226" t="s">
        <v>77</v>
      </c>
      <c r="M226" t="s"/>
      <c r="N226" t="s">
        <v>834</v>
      </c>
      <c r="O226" t="s">
        <v>79</v>
      </c>
      <c r="P226" t="s">
        <v>835</v>
      </c>
      <c r="Q226" t="s"/>
      <c r="R226" t="s">
        <v>81</v>
      </c>
      <c r="S226" t="s">
        <v>850</v>
      </c>
      <c r="T226" t="s">
        <v>83</v>
      </c>
      <c r="U226" t="s">
        <v>84</v>
      </c>
      <c r="V226" t="s">
        <v>85</v>
      </c>
      <c r="W226" t="s">
        <v>86</v>
      </c>
      <c r="X226" t="s"/>
      <c r="Y226" t="s">
        <v>87</v>
      </c>
      <c r="Z226">
        <f>HYPERLINK("https://hotelmonitor-cachepage.eclerx.com/savepage/tk_15441703400195885_sr_8422.html","info")</f>
        <v/>
      </c>
      <c r="AA226" t="n">
        <v>5792</v>
      </c>
      <c r="AB226" t="s">
        <v>851</v>
      </c>
      <c r="AC226" t="s"/>
      <c r="AD226" t="s">
        <v>89</v>
      </c>
      <c r="AE226" t="s"/>
      <c r="AF226" t="s"/>
      <c r="AG226" t="s"/>
      <c r="AH226" t="s"/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37</v>
      </c>
      <c r="AQ226" t="s">
        <v>91</v>
      </c>
      <c r="AR226" t="s"/>
      <c r="AS226" t="s"/>
      <c r="AT226" t="s">
        <v>92</v>
      </c>
      <c r="AU226" t="s">
        <v>90</v>
      </c>
      <c r="AV226" t="s"/>
      <c r="AW226" t="s"/>
      <c r="AX226" t="s">
        <v>90</v>
      </c>
      <c r="AY226" t="n">
        <v>711617</v>
      </c>
      <c r="AZ226" t="s">
        <v>838</v>
      </c>
      <c r="BA226" t="s">
        <v>839</v>
      </c>
      <c r="BB226" t="s">
        <v>840</v>
      </c>
      <c r="BC226" t="n">
        <v>4.893205</v>
      </c>
      <c r="BD226" t="n">
        <v>52.365786</v>
      </c>
      <c r="BE226" t="s">
        <v>852</v>
      </c>
      <c r="BF226" t="s">
        <v>83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127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833</v>
      </c>
      <c r="F227" t="n">
        <v>356115</v>
      </c>
      <c r="G227" t="s">
        <v>74</v>
      </c>
      <c r="H227" t="s">
        <v>75</v>
      </c>
      <c r="I227" t="s"/>
      <c r="J227" t="s">
        <v>76</v>
      </c>
      <c r="K227" t="n">
        <v>158.5</v>
      </c>
      <c r="L227" t="s">
        <v>77</v>
      </c>
      <c r="M227" t="s"/>
      <c r="N227" t="s">
        <v>128</v>
      </c>
      <c r="O227" t="s">
        <v>79</v>
      </c>
      <c r="P227" t="s">
        <v>835</v>
      </c>
      <c r="Q227" t="s"/>
      <c r="R227" t="s">
        <v>81</v>
      </c>
      <c r="S227" t="s">
        <v>853</v>
      </c>
      <c r="T227" t="s">
        <v>83</v>
      </c>
      <c r="U227" t="s">
        <v>84</v>
      </c>
      <c r="V227" t="s">
        <v>85</v>
      </c>
      <c r="W227" t="s">
        <v>86</v>
      </c>
      <c r="X227" t="s"/>
      <c r="Y227" t="s">
        <v>87</v>
      </c>
      <c r="Z227">
        <f>HYPERLINK("https://hotelmonitor-cachepage.eclerx.com/savepage/tk_15441703400195885_sr_8422.html","info")</f>
        <v/>
      </c>
      <c r="AA227" t="n">
        <v>5792</v>
      </c>
      <c r="AB227" t="s">
        <v>854</v>
      </c>
      <c r="AC227" t="s"/>
      <c r="AD227" t="s">
        <v>89</v>
      </c>
      <c r="AE227" t="s"/>
      <c r="AF227" t="s"/>
      <c r="AG227" t="s"/>
      <c r="AH227" t="s"/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37</v>
      </c>
      <c r="AQ227" t="s">
        <v>91</v>
      </c>
      <c r="AR227" t="s"/>
      <c r="AS227" t="s"/>
      <c r="AT227" t="s">
        <v>92</v>
      </c>
      <c r="AU227" t="s">
        <v>90</v>
      </c>
      <c r="AV227" t="s"/>
      <c r="AW227" t="s"/>
      <c r="AX227" t="s">
        <v>90</v>
      </c>
      <c r="AY227" t="n">
        <v>711617</v>
      </c>
      <c r="AZ227" t="s">
        <v>838</v>
      </c>
      <c r="BA227" t="s">
        <v>839</v>
      </c>
      <c r="BB227" t="s">
        <v>840</v>
      </c>
      <c r="BC227" t="n">
        <v>4.893205</v>
      </c>
      <c r="BD227" t="n">
        <v>52.365786</v>
      </c>
      <c r="BE227" t="s">
        <v>417</v>
      </c>
      <c r="BF227" t="s">
        <v>83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127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833</v>
      </c>
      <c r="F228" t="n">
        <v>356115</v>
      </c>
      <c r="G228" t="s">
        <v>74</v>
      </c>
      <c r="H228" t="s">
        <v>75</v>
      </c>
      <c r="I228" t="s"/>
      <c r="J228" t="s">
        <v>76</v>
      </c>
      <c r="K228" t="n">
        <v>227</v>
      </c>
      <c r="L228" t="s">
        <v>77</v>
      </c>
      <c r="M228" t="s"/>
      <c r="N228" t="s">
        <v>844</v>
      </c>
      <c r="O228" t="s">
        <v>79</v>
      </c>
      <c r="P228" t="s">
        <v>835</v>
      </c>
      <c r="Q228" t="s"/>
      <c r="R228" t="s">
        <v>81</v>
      </c>
      <c r="S228" t="s">
        <v>315</v>
      </c>
      <c r="T228" t="s">
        <v>83</v>
      </c>
      <c r="U228" t="s">
        <v>84</v>
      </c>
      <c r="V228" t="s">
        <v>85</v>
      </c>
      <c r="W228" t="s">
        <v>86</v>
      </c>
      <c r="X228" t="s"/>
      <c r="Y228" t="s">
        <v>87</v>
      </c>
      <c r="Z228">
        <f>HYPERLINK("https://hotelmonitor-cachepage.eclerx.com/savepage/tk_15441703400195885_sr_8422.html","info")</f>
        <v/>
      </c>
      <c r="AA228" t="n">
        <v>5792</v>
      </c>
      <c r="AB228" t="s">
        <v>855</v>
      </c>
      <c r="AC228" t="s"/>
      <c r="AD228" t="s">
        <v>89</v>
      </c>
      <c r="AE228" t="s"/>
      <c r="AF228" t="s"/>
      <c r="AG228" t="s"/>
      <c r="AH228" t="s"/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37</v>
      </c>
      <c r="AQ228" t="s">
        <v>91</v>
      </c>
      <c r="AR228" t="s"/>
      <c r="AS228" t="s"/>
      <c r="AT228" t="s">
        <v>92</v>
      </c>
      <c r="AU228" t="s">
        <v>90</v>
      </c>
      <c r="AV228" t="s"/>
      <c r="AW228" t="s"/>
      <c r="AX228" t="s">
        <v>90</v>
      </c>
      <c r="AY228" t="n">
        <v>711617</v>
      </c>
      <c r="AZ228" t="s">
        <v>838</v>
      </c>
      <c r="BA228" t="s">
        <v>839</v>
      </c>
      <c r="BB228" t="s">
        <v>840</v>
      </c>
      <c r="BC228" t="n">
        <v>4.893205</v>
      </c>
      <c r="BD228" t="n">
        <v>52.365786</v>
      </c>
      <c r="BE228" t="s">
        <v>320</v>
      </c>
      <c r="BF228" t="s">
        <v>83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127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833</v>
      </c>
      <c r="F229" t="n">
        <v>356115</v>
      </c>
      <c r="G229" t="s">
        <v>74</v>
      </c>
      <c r="H229" t="s">
        <v>75</v>
      </c>
      <c r="I229" t="s"/>
      <c r="J229" t="s">
        <v>76</v>
      </c>
      <c r="K229" t="n">
        <v>168</v>
      </c>
      <c r="L229" t="s">
        <v>77</v>
      </c>
      <c r="M229" t="s"/>
      <c r="N229" t="s">
        <v>856</v>
      </c>
      <c r="O229" t="s">
        <v>79</v>
      </c>
      <c r="P229" t="s">
        <v>835</v>
      </c>
      <c r="Q229" t="s"/>
      <c r="R229" t="s">
        <v>81</v>
      </c>
      <c r="S229" t="s">
        <v>311</v>
      </c>
      <c r="T229" t="s">
        <v>83</v>
      </c>
      <c r="U229" t="s">
        <v>84</v>
      </c>
      <c r="V229" t="s">
        <v>85</v>
      </c>
      <c r="W229" t="s">
        <v>86</v>
      </c>
      <c r="X229" t="s"/>
      <c r="Y229" t="s">
        <v>87</v>
      </c>
      <c r="Z229">
        <f>HYPERLINK("https://hotelmonitor-cachepage.eclerx.com/savepage/tk_15441703400195885_sr_8422.html","info")</f>
        <v/>
      </c>
      <c r="AA229" t="n">
        <v>5792</v>
      </c>
      <c r="AB229" t="s">
        <v>857</v>
      </c>
      <c r="AC229" t="s"/>
      <c r="AD229" t="s">
        <v>89</v>
      </c>
      <c r="AE229" t="s"/>
      <c r="AF229" t="s"/>
      <c r="AG229" t="s"/>
      <c r="AH229" t="s"/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37</v>
      </c>
      <c r="AQ229" t="s">
        <v>91</v>
      </c>
      <c r="AR229" t="s"/>
      <c r="AS229" t="s"/>
      <c r="AT229" t="s">
        <v>92</v>
      </c>
      <c r="AU229" t="s">
        <v>90</v>
      </c>
      <c r="AV229" t="s"/>
      <c r="AW229" t="s"/>
      <c r="AX229" t="s">
        <v>90</v>
      </c>
      <c r="AY229" t="n">
        <v>711617</v>
      </c>
      <c r="AZ229" t="s">
        <v>838</v>
      </c>
      <c r="BA229" t="s">
        <v>839</v>
      </c>
      <c r="BB229" t="s">
        <v>840</v>
      </c>
      <c r="BC229" t="n">
        <v>4.893205</v>
      </c>
      <c r="BD229" t="n">
        <v>52.365786</v>
      </c>
      <c r="BE229" t="s">
        <v>274</v>
      </c>
      <c r="BF229" t="s">
        <v>83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127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833</v>
      </c>
      <c r="F230" t="n">
        <v>356115</v>
      </c>
      <c r="G230" t="s">
        <v>74</v>
      </c>
      <c r="H230" t="s">
        <v>75</v>
      </c>
      <c r="I230" t="s"/>
      <c r="J230" t="s">
        <v>76</v>
      </c>
      <c r="K230" t="n">
        <v>227</v>
      </c>
      <c r="L230" t="s">
        <v>77</v>
      </c>
      <c r="M230" t="s"/>
      <c r="N230" t="s">
        <v>846</v>
      </c>
      <c r="O230" t="s">
        <v>79</v>
      </c>
      <c r="P230" t="s">
        <v>835</v>
      </c>
      <c r="Q230" t="s"/>
      <c r="R230" t="s">
        <v>81</v>
      </c>
      <c r="S230" t="s">
        <v>315</v>
      </c>
      <c r="T230" t="s">
        <v>83</v>
      </c>
      <c r="U230" t="s">
        <v>84</v>
      </c>
      <c r="V230" t="s">
        <v>85</v>
      </c>
      <c r="W230" t="s">
        <v>86</v>
      </c>
      <c r="X230" t="s"/>
      <c r="Y230" t="s">
        <v>87</v>
      </c>
      <c r="Z230">
        <f>HYPERLINK("https://hotelmonitor-cachepage.eclerx.com/savepage/tk_15441703400195885_sr_8422.html","info")</f>
        <v/>
      </c>
      <c r="AA230" t="n">
        <v>5792</v>
      </c>
      <c r="AB230" t="s">
        <v>858</v>
      </c>
      <c r="AC230" t="s"/>
      <c r="AD230" t="s">
        <v>89</v>
      </c>
      <c r="AE230" t="s"/>
      <c r="AF230" t="s"/>
      <c r="AG230" t="s"/>
      <c r="AH230" t="s"/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37</v>
      </c>
      <c r="AQ230" t="s">
        <v>91</v>
      </c>
      <c r="AR230" t="s"/>
      <c r="AS230" t="s"/>
      <c r="AT230" t="s">
        <v>92</v>
      </c>
      <c r="AU230" t="s">
        <v>90</v>
      </c>
      <c r="AV230" t="s"/>
      <c r="AW230" t="s"/>
      <c r="AX230" t="s">
        <v>90</v>
      </c>
      <c r="AY230" t="n">
        <v>711617</v>
      </c>
      <c r="AZ230" t="s">
        <v>838</v>
      </c>
      <c r="BA230" t="s">
        <v>839</v>
      </c>
      <c r="BB230" t="s">
        <v>840</v>
      </c>
      <c r="BC230" t="n">
        <v>4.893205</v>
      </c>
      <c r="BD230" t="n">
        <v>52.365786</v>
      </c>
      <c r="BE230" t="s">
        <v>320</v>
      </c>
      <c r="BF230" t="s">
        <v>83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127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833</v>
      </c>
      <c r="F231" t="n">
        <v>356115</v>
      </c>
      <c r="G231" t="s">
        <v>74</v>
      </c>
      <c r="H231" t="s">
        <v>75</v>
      </c>
      <c r="I231" t="s"/>
      <c r="J231" t="s">
        <v>76</v>
      </c>
      <c r="K231" t="n">
        <v>163.5</v>
      </c>
      <c r="L231" t="s">
        <v>77</v>
      </c>
      <c r="M231" t="s"/>
      <c r="N231" t="s">
        <v>848</v>
      </c>
      <c r="O231" t="s">
        <v>79</v>
      </c>
      <c r="P231" t="s">
        <v>835</v>
      </c>
      <c r="Q231" t="s"/>
      <c r="R231" t="s">
        <v>81</v>
      </c>
      <c r="S231" t="s">
        <v>850</v>
      </c>
      <c r="T231" t="s">
        <v>83</v>
      </c>
      <c r="U231" t="s">
        <v>84</v>
      </c>
      <c r="V231" t="s">
        <v>85</v>
      </c>
      <c r="W231" t="s">
        <v>86</v>
      </c>
      <c r="X231" t="s"/>
      <c r="Y231" t="s">
        <v>87</v>
      </c>
      <c r="Z231">
        <f>HYPERLINK("https://hotelmonitor-cachepage.eclerx.com/savepage/tk_15441703400195885_sr_8422.html","info")</f>
        <v/>
      </c>
      <c r="AA231" t="n">
        <v>5792</v>
      </c>
      <c r="AB231" t="s">
        <v>859</v>
      </c>
      <c r="AC231" t="s"/>
      <c r="AD231" t="s">
        <v>89</v>
      </c>
      <c r="AE231" t="s"/>
      <c r="AF231" t="s"/>
      <c r="AG231" t="s"/>
      <c r="AH231" t="s"/>
      <c r="AI231" t="s"/>
      <c r="AJ231" t="s"/>
      <c r="AK231" t="s">
        <v>90</v>
      </c>
      <c r="AL231" t="s"/>
      <c r="AM231" t="s"/>
      <c r="AN231" t="s">
        <v>90</v>
      </c>
      <c r="AO231" t="s"/>
      <c r="AP231" t="n">
        <v>37</v>
      </c>
      <c r="AQ231" t="s">
        <v>91</v>
      </c>
      <c r="AR231" t="s"/>
      <c r="AS231" t="s"/>
      <c r="AT231" t="s">
        <v>92</v>
      </c>
      <c r="AU231" t="s">
        <v>90</v>
      </c>
      <c r="AV231" t="s"/>
      <c r="AW231" t="s"/>
      <c r="AX231" t="s">
        <v>90</v>
      </c>
      <c r="AY231" t="n">
        <v>711617</v>
      </c>
      <c r="AZ231" t="s">
        <v>838</v>
      </c>
      <c r="BA231" t="s">
        <v>839</v>
      </c>
      <c r="BB231" t="s">
        <v>840</v>
      </c>
      <c r="BC231" t="n">
        <v>4.893205</v>
      </c>
      <c r="BD231" t="n">
        <v>52.365786</v>
      </c>
      <c r="BE231" t="s">
        <v>852</v>
      </c>
      <c r="BF231" t="s">
        <v>83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127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833</v>
      </c>
      <c r="F232" t="n">
        <v>356115</v>
      </c>
      <c r="G232" t="s">
        <v>74</v>
      </c>
      <c r="H232" t="s">
        <v>75</v>
      </c>
      <c r="I232" t="s"/>
      <c r="J232" t="s">
        <v>76</v>
      </c>
      <c r="K232" t="n">
        <v>216</v>
      </c>
      <c r="L232" t="s">
        <v>77</v>
      </c>
      <c r="M232" t="s"/>
      <c r="N232" t="s">
        <v>834</v>
      </c>
      <c r="O232" t="s">
        <v>79</v>
      </c>
      <c r="P232" t="s">
        <v>835</v>
      </c>
      <c r="Q232" t="s"/>
      <c r="R232" t="s">
        <v>81</v>
      </c>
      <c r="S232" t="s">
        <v>860</v>
      </c>
      <c r="T232" t="s">
        <v>83</v>
      </c>
      <c r="U232" t="s">
        <v>84</v>
      </c>
      <c r="V232" t="s">
        <v>85</v>
      </c>
      <c r="W232" t="s">
        <v>108</v>
      </c>
      <c r="X232" t="s"/>
      <c r="Y232" t="s">
        <v>87</v>
      </c>
      <c r="Z232">
        <f>HYPERLINK("https://hotelmonitor-cachepage.eclerx.com/savepage/tk_15441703400195885_sr_8422.html","info")</f>
        <v/>
      </c>
      <c r="AA232" t="n">
        <v>5792</v>
      </c>
      <c r="AB232" t="s">
        <v>861</v>
      </c>
      <c r="AC232" t="s"/>
      <c r="AD232" t="s">
        <v>89</v>
      </c>
      <c r="AE232" t="s"/>
      <c r="AF232" t="s"/>
      <c r="AG232" t="s"/>
      <c r="AH232" t="s"/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37</v>
      </c>
      <c r="AQ232" t="s">
        <v>91</v>
      </c>
      <c r="AR232" t="s"/>
      <c r="AS232" t="s"/>
      <c r="AT232" t="s">
        <v>92</v>
      </c>
      <c r="AU232" t="s">
        <v>90</v>
      </c>
      <c r="AV232" t="s"/>
      <c r="AW232" t="s"/>
      <c r="AX232" t="s">
        <v>90</v>
      </c>
      <c r="AY232" t="n">
        <v>711617</v>
      </c>
      <c r="AZ232" t="s">
        <v>838</v>
      </c>
      <c r="BA232" t="s">
        <v>839</v>
      </c>
      <c r="BB232" t="s">
        <v>840</v>
      </c>
      <c r="BC232" t="n">
        <v>4.893205</v>
      </c>
      <c r="BD232" t="n">
        <v>52.365786</v>
      </c>
      <c r="BE232" t="s">
        <v>862</v>
      </c>
      <c r="BF232" t="s">
        <v>83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127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833</v>
      </c>
      <c r="F233" t="n">
        <v>356115</v>
      </c>
      <c r="G233" t="s">
        <v>74</v>
      </c>
      <c r="H233" t="s">
        <v>75</v>
      </c>
      <c r="I233" t="s"/>
      <c r="J233" t="s">
        <v>76</v>
      </c>
      <c r="K233" t="n">
        <v>207</v>
      </c>
      <c r="L233" t="s">
        <v>77</v>
      </c>
      <c r="M233" t="s"/>
      <c r="N233" t="s">
        <v>128</v>
      </c>
      <c r="O233" t="s">
        <v>79</v>
      </c>
      <c r="P233" t="s">
        <v>835</v>
      </c>
      <c r="Q233" t="s"/>
      <c r="R233" t="s">
        <v>81</v>
      </c>
      <c r="S233" t="s">
        <v>863</v>
      </c>
      <c r="T233" t="s">
        <v>83</v>
      </c>
      <c r="U233" t="s">
        <v>84</v>
      </c>
      <c r="V233" t="s">
        <v>85</v>
      </c>
      <c r="W233" t="s">
        <v>108</v>
      </c>
      <c r="X233" t="s"/>
      <c r="Y233" t="s">
        <v>87</v>
      </c>
      <c r="Z233">
        <f>HYPERLINK("https://hotelmonitor-cachepage.eclerx.com/savepage/tk_15441703400195885_sr_8422.html","info")</f>
        <v/>
      </c>
      <c r="AA233" t="n">
        <v>5792</v>
      </c>
      <c r="AB233" t="s">
        <v>864</v>
      </c>
      <c r="AC233" t="s"/>
      <c r="AD233" t="s">
        <v>89</v>
      </c>
      <c r="AE233" t="s"/>
      <c r="AF233" t="s"/>
      <c r="AG233" t="s"/>
      <c r="AH233" t="s"/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37</v>
      </c>
      <c r="AQ233" t="s">
        <v>91</v>
      </c>
      <c r="AR233" t="s"/>
      <c r="AS233" t="s"/>
      <c r="AT233" t="s">
        <v>92</v>
      </c>
      <c r="AU233" t="s">
        <v>90</v>
      </c>
      <c r="AV233" t="s"/>
      <c r="AW233" t="s"/>
      <c r="AX233" t="s">
        <v>90</v>
      </c>
      <c r="AY233" t="n">
        <v>711617</v>
      </c>
      <c r="AZ233" t="s">
        <v>838</v>
      </c>
      <c r="BA233" t="s">
        <v>839</v>
      </c>
      <c r="BB233" t="s">
        <v>840</v>
      </c>
      <c r="BC233" t="n">
        <v>4.893205</v>
      </c>
      <c r="BD233" t="n">
        <v>52.365786</v>
      </c>
      <c r="BE233" t="s">
        <v>836</v>
      </c>
      <c r="BF233" t="s">
        <v>83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127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833</v>
      </c>
      <c r="F234" t="n">
        <v>356115</v>
      </c>
      <c r="G234" t="s">
        <v>74</v>
      </c>
      <c r="H234" t="s">
        <v>75</v>
      </c>
      <c r="I234" t="s"/>
      <c r="J234" t="s">
        <v>76</v>
      </c>
      <c r="K234" t="n">
        <v>275.5</v>
      </c>
      <c r="L234" t="s">
        <v>77</v>
      </c>
      <c r="M234" t="s"/>
      <c r="N234" t="s">
        <v>844</v>
      </c>
      <c r="O234" t="s">
        <v>79</v>
      </c>
      <c r="P234" t="s">
        <v>835</v>
      </c>
      <c r="Q234" t="s"/>
      <c r="R234" t="s">
        <v>81</v>
      </c>
      <c r="S234" t="s">
        <v>865</v>
      </c>
      <c r="T234" t="s">
        <v>83</v>
      </c>
      <c r="U234" t="s">
        <v>84</v>
      </c>
      <c r="V234" t="s">
        <v>85</v>
      </c>
      <c r="W234" t="s">
        <v>108</v>
      </c>
      <c r="X234" t="s"/>
      <c r="Y234" t="s">
        <v>87</v>
      </c>
      <c r="Z234">
        <f>HYPERLINK("https://hotelmonitor-cachepage.eclerx.com/savepage/tk_15441703400195885_sr_8422.html","info")</f>
        <v/>
      </c>
      <c r="AA234" t="n">
        <v>5792</v>
      </c>
      <c r="AB234" t="s">
        <v>866</v>
      </c>
      <c r="AC234" t="s"/>
      <c r="AD234" t="s">
        <v>89</v>
      </c>
      <c r="AE234" t="s"/>
      <c r="AF234" t="s"/>
      <c r="AG234" t="s"/>
      <c r="AH234" t="s"/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37</v>
      </c>
      <c r="AQ234" t="s">
        <v>91</v>
      </c>
      <c r="AR234" t="s"/>
      <c r="AS234" t="s"/>
      <c r="AT234" t="s">
        <v>92</v>
      </c>
      <c r="AU234" t="s">
        <v>90</v>
      </c>
      <c r="AV234" t="s"/>
      <c r="AW234" t="s"/>
      <c r="AX234" t="s">
        <v>90</v>
      </c>
      <c r="AY234" t="n">
        <v>711617</v>
      </c>
      <c r="AZ234" t="s">
        <v>838</v>
      </c>
      <c r="BA234" t="s">
        <v>839</v>
      </c>
      <c r="BB234" t="s">
        <v>840</v>
      </c>
      <c r="BC234" t="n">
        <v>4.893205</v>
      </c>
      <c r="BD234" t="n">
        <v>52.365786</v>
      </c>
      <c r="BE234" t="s">
        <v>867</v>
      </c>
      <c r="BF234" t="s">
        <v>83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127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833</v>
      </c>
      <c r="F235" t="n">
        <v>356115</v>
      </c>
      <c r="G235" t="s">
        <v>74</v>
      </c>
      <c r="H235" t="s">
        <v>75</v>
      </c>
      <c r="I235" t="s"/>
      <c r="J235" t="s">
        <v>76</v>
      </c>
      <c r="K235" t="n">
        <v>202.5</v>
      </c>
      <c r="L235" t="s">
        <v>77</v>
      </c>
      <c r="M235" t="s"/>
      <c r="N235" t="s">
        <v>856</v>
      </c>
      <c r="O235" t="s">
        <v>79</v>
      </c>
      <c r="P235" t="s">
        <v>835</v>
      </c>
      <c r="Q235" t="s"/>
      <c r="R235" t="s">
        <v>81</v>
      </c>
      <c r="S235" t="s">
        <v>303</v>
      </c>
      <c r="T235" t="s">
        <v>83</v>
      </c>
      <c r="U235" t="s">
        <v>84</v>
      </c>
      <c r="V235" t="s">
        <v>85</v>
      </c>
      <c r="W235" t="s">
        <v>108</v>
      </c>
      <c r="X235" t="s"/>
      <c r="Y235" t="s">
        <v>87</v>
      </c>
      <c r="Z235">
        <f>HYPERLINK("https://hotelmonitor-cachepage.eclerx.com/savepage/tk_15441703400195885_sr_8422.html","info")</f>
        <v/>
      </c>
      <c r="AA235" t="n">
        <v>5792</v>
      </c>
      <c r="AB235" t="s">
        <v>868</v>
      </c>
      <c r="AC235" t="s"/>
      <c r="AD235" t="s">
        <v>89</v>
      </c>
      <c r="AE235" t="s"/>
      <c r="AF235" t="s"/>
      <c r="AG235" t="s"/>
      <c r="AH235" t="s"/>
      <c r="AI235" t="s"/>
      <c r="AJ235" t="s"/>
      <c r="AK235" t="s">
        <v>90</v>
      </c>
      <c r="AL235" t="s"/>
      <c r="AM235" t="s"/>
      <c r="AN235" t="s">
        <v>90</v>
      </c>
      <c r="AO235" t="s"/>
      <c r="AP235" t="n">
        <v>37</v>
      </c>
      <c r="AQ235" t="s">
        <v>91</v>
      </c>
      <c r="AR235" t="s"/>
      <c r="AS235" t="s"/>
      <c r="AT235" t="s">
        <v>92</v>
      </c>
      <c r="AU235" t="s">
        <v>90</v>
      </c>
      <c r="AV235" t="s"/>
      <c r="AW235" t="s"/>
      <c r="AX235" t="s">
        <v>90</v>
      </c>
      <c r="AY235" t="n">
        <v>711617</v>
      </c>
      <c r="AZ235" t="s">
        <v>838</v>
      </c>
      <c r="BA235" t="s">
        <v>839</v>
      </c>
      <c r="BB235" t="s">
        <v>840</v>
      </c>
      <c r="BC235" t="n">
        <v>4.893205</v>
      </c>
      <c r="BD235" t="n">
        <v>52.365786</v>
      </c>
      <c r="BE235" t="s">
        <v>869</v>
      </c>
      <c r="BF235" t="s">
        <v>83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127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833</v>
      </c>
      <c r="F236" t="n">
        <v>356115</v>
      </c>
      <c r="G236" t="s">
        <v>74</v>
      </c>
      <c r="H236" t="s">
        <v>75</v>
      </c>
      <c r="I236" t="s"/>
      <c r="J236" t="s">
        <v>76</v>
      </c>
      <c r="K236" t="n">
        <v>275.5</v>
      </c>
      <c r="L236" t="s">
        <v>77</v>
      </c>
      <c r="M236" t="s"/>
      <c r="N236" t="s">
        <v>846</v>
      </c>
      <c r="O236" t="s">
        <v>79</v>
      </c>
      <c r="P236" t="s">
        <v>835</v>
      </c>
      <c r="Q236" t="s"/>
      <c r="R236" t="s">
        <v>81</v>
      </c>
      <c r="S236" t="s">
        <v>865</v>
      </c>
      <c r="T236" t="s">
        <v>83</v>
      </c>
      <c r="U236" t="s">
        <v>84</v>
      </c>
      <c r="V236" t="s">
        <v>85</v>
      </c>
      <c r="W236" t="s">
        <v>108</v>
      </c>
      <c r="X236" t="s"/>
      <c r="Y236" t="s">
        <v>87</v>
      </c>
      <c r="Z236">
        <f>HYPERLINK("https://hotelmonitor-cachepage.eclerx.com/savepage/tk_15441703400195885_sr_8422.html","info")</f>
        <v/>
      </c>
      <c r="AA236" t="n">
        <v>5792</v>
      </c>
      <c r="AB236" t="s">
        <v>870</v>
      </c>
      <c r="AC236" t="s"/>
      <c r="AD236" t="s">
        <v>89</v>
      </c>
      <c r="AE236" t="s"/>
      <c r="AF236" t="s"/>
      <c r="AG236" t="s"/>
      <c r="AH236" t="s"/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37</v>
      </c>
      <c r="AQ236" t="s">
        <v>91</v>
      </c>
      <c r="AR236" t="s"/>
      <c r="AS236" t="s"/>
      <c r="AT236" t="s">
        <v>92</v>
      </c>
      <c r="AU236" t="s">
        <v>90</v>
      </c>
      <c r="AV236" t="s"/>
      <c r="AW236" t="s"/>
      <c r="AX236" t="s">
        <v>90</v>
      </c>
      <c r="AY236" t="n">
        <v>711617</v>
      </c>
      <c r="AZ236" t="s">
        <v>838</v>
      </c>
      <c r="BA236" t="s">
        <v>839</v>
      </c>
      <c r="BB236" t="s">
        <v>840</v>
      </c>
      <c r="BC236" t="n">
        <v>4.893205</v>
      </c>
      <c r="BD236" t="n">
        <v>52.365786</v>
      </c>
      <c r="BE236" t="s">
        <v>867</v>
      </c>
      <c r="BF236" t="s">
        <v>83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127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833</v>
      </c>
      <c r="F237" t="n">
        <v>356115</v>
      </c>
      <c r="G237" t="s">
        <v>74</v>
      </c>
      <c r="H237" t="s">
        <v>75</v>
      </c>
      <c r="I237" t="s"/>
      <c r="J237" t="s">
        <v>76</v>
      </c>
      <c r="K237" t="n">
        <v>216</v>
      </c>
      <c r="L237" t="s">
        <v>77</v>
      </c>
      <c r="M237" t="s"/>
      <c r="N237" t="s">
        <v>848</v>
      </c>
      <c r="O237" t="s">
        <v>79</v>
      </c>
      <c r="P237" t="s">
        <v>835</v>
      </c>
      <c r="Q237" t="s"/>
      <c r="R237" t="s">
        <v>81</v>
      </c>
      <c r="S237" t="s">
        <v>860</v>
      </c>
      <c r="T237" t="s">
        <v>83</v>
      </c>
      <c r="U237" t="s">
        <v>84</v>
      </c>
      <c r="V237" t="s">
        <v>85</v>
      </c>
      <c r="W237" t="s">
        <v>108</v>
      </c>
      <c r="X237" t="s"/>
      <c r="Y237" t="s">
        <v>87</v>
      </c>
      <c r="Z237">
        <f>HYPERLINK("https://hotelmonitor-cachepage.eclerx.com/savepage/tk_15441703400195885_sr_8422.html","info")</f>
        <v/>
      </c>
      <c r="AA237" t="n">
        <v>5792</v>
      </c>
      <c r="AB237" t="s">
        <v>871</v>
      </c>
      <c r="AC237" t="s"/>
      <c r="AD237" t="s">
        <v>89</v>
      </c>
      <c r="AE237" t="s"/>
      <c r="AF237" t="s"/>
      <c r="AG237" t="s"/>
      <c r="AH237" t="s"/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37</v>
      </c>
      <c r="AQ237" t="s">
        <v>91</v>
      </c>
      <c r="AR237" t="s"/>
      <c r="AS237" t="s"/>
      <c r="AT237" t="s">
        <v>92</v>
      </c>
      <c r="AU237" t="s">
        <v>90</v>
      </c>
      <c r="AV237" t="s"/>
      <c r="AW237" t="s"/>
      <c r="AX237" t="s">
        <v>90</v>
      </c>
      <c r="AY237" t="n">
        <v>711617</v>
      </c>
      <c r="AZ237" t="s">
        <v>838</v>
      </c>
      <c r="BA237" t="s">
        <v>839</v>
      </c>
      <c r="BB237" t="s">
        <v>840</v>
      </c>
      <c r="BC237" t="n">
        <v>4.893205</v>
      </c>
      <c r="BD237" t="n">
        <v>52.365786</v>
      </c>
      <c r="BE237" t="s">
        <v>862</v>
      </c>
      <c r="BF237" t="s">
        <v>83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127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833</v>
      </c>
      <c r="F238" t="n">
        <v>356115</v>
      </c>
      <c r="G238" t="s">
        <v>74</v>
      </c>
      <c r="H238" t="s">
        <v>75</v>
      </c>
      <c r="I238" t="s"/>
      <c r="J238" t="s">
        <v>76</v>
      </c>
      <c r="K238" t="n">
        <v>207</v>
      </c>
      <c r="L238" t="s">
        <v>77</v>
      </c>
      <c r="M238" t="s"/>
      <c r="N238" t="s">
        <v>834</v>
      </c>
      <c r="O238" t="s">
        <v>79</v>
      </c>
      <c r="P238" t="s">
        <v>835</v>
      </c>
      <c r="Q238" t="s"/>
      <c r="R238" t="s">
        <v>81</v>
      </c>
      <c r="S238" t="s">
        <v>863</v>
      </c>
      <c r="T238" t="s">
        <v>83</v>
      </c>
      <c r="U238" t="s">
        <v>84</v>
      </c>
      <c r="V238" t="s">
        <v>85</v>
      </c>
      <c r="W238" t="s">
        <v>108</v>
      </c>
      <c r="X238" t="s"/>
      <c r="Y238" t="s">
        <v>87</v>
      </c>
      <c r="Z238">
        <f>HYPERLINK("https://hotelmonitor-cachepage.eclerx.com/savepage/tk_15441703400195885_sr_8422.html","info")</f>
        <v/>
      </c>
      <c r="AA238" t="n">
        <v>5792</v>
      </c>
      <c r="AB238" t="s">
        <v>872</v>
      </c>
      <c r="AC238" t="s"/>
      <c r="AD238" t="s">
        <v>89</v>
      </c>
      <c r="AE238" t="s"/>
      <c r="AF238" t="s"/>
      <c r="AG238" t="s"/>
      <c r="AH238" t="s"/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37</v>
      </c>
      <c r="AQ238" t="s">
        <v>91</v>
      </c>
      <c r="AR238" t="s"/>
      <c r="AS238" t="s"/>
      <c r="AT238" t="s">
        <v>92</v>
      </c>
      <c r="AU238" t="s">
        <v>90</v>
      </c>
      <c r="AV238" t="s"/>
      <c r="AW238" t="s"/>
      <c r="AX238" t="s">
        <v>90</v>
      </c>
      <c r="AY238" t="n">
        <v>711617</v>
      </c>
      <c r="AZ238" t="s">
        <v>838</v>
      </c>
      <c r="BA238" t="s">
        <v>839</v>
      </c>
      <c r="BB238" t="s">
        <v>840</v>
      </c>
      <c r="BC238" t="n">
        <v>4.893205</v>
      </c>
      <c r="BD238" t="n">
        <v>52.365786</v>
      </c>
      <c r="BE238" t="s">
        <v>836</v>
      </c>
      <c r="BF238" t="s">
        <v>83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127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833</v>
      </c>
      <c r="F239" t="n">
        <v>356115</v>
      </c>
      <c r="G239" t="s">
        <v>74</v>
      </c>
      <c r="H239" t="s">
        <v>75</v>
      </c>
      <c r="I239" t="s"/>
      <c r="J239" t="s">
        <v>76</v>
      </c>
      <c r="K239" t="n">
        <v>193.5</v>
      </c>
      <c r="L239" t="s">
        <v>77</v>
      </c>
      <c r="M239" t="s"/>
      <c r="N239" t="s">
        <v>128</v>
      </c>
      <c r="O239" t="s">
        <v>79</v>
      </c>
      <c r="P239" t="s">
        <v>835</v>
      </c>
      <c r="Q239" t="s"/>
      <c r="R239" t="s">
        <v>81</v>
      </c>
      <c r="S239" t="s">
        <v>222</v>
      </c>
      <c r="T239" t="s">
        <v>83</v>
      </c>
      <c r="U239" t="s">
        <v>84</v>
      </c>
      <c r="V239" t="s">
        <v>85</v>
      </c>
      <c r="W239" t="s">
        <v>108</v>
      </c>
      <c r="X239" t="s"/>
      <c r="Y239" t="s">
        <v>87</v>
      </c>
      <c r="Z239">
        <f>HYPERLINK("https://hotelmonitor-cachepage.eclerx.com/savepage/tk_15441703400195885_sr_8422.html","info")</f>
        <v/>
      </c>
      <c r="AA239" t="n">
        <v>5792</v>
      </c>
      <c r="AB239" t="s">
        <v>873</v>
      </c>
      <c r="AC239" t="s"/>
      <c r="AD239" t="s">
        <v>89</v>
      </c>
      <c r="AE239" t="s"/>
      <c r="AF239" t="s"/>
      <c r="AG239" t="s"/>
      <c r="AH239" t="s"/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37</v>
      </c>
      <c r="AQ239" t="s">
        <v>91</v>
      </c>
      <c r="AR239" t="s"/>
      <c r="AS239" t="s"/>
      <c r="AT239" t="s">
        <v>92</v>
      </c>
      <c r="AU239" t="s">
        <v>90</v>
      </c>
      <c r="AV239" t="s"/>
      <c r="AW239" t="s"/>
      <c r="AX239" t="s">
        <v>90</v>
      </c>
      <c r="AY239" t="n">
        <v>711617</v>
      </c>
      <c r="AZ239" t="s">
        <v>838</v>
      </c>
      <c r="BA239" t="s">
        <v>839</v>
      </c>
      <c r="BB239" t="s">
        <v>840</v>
      </c>
      <c r="BC239" t="n">
        <v>4.893205</v>
      </c>
      <c r="BD239" t="n">
        <v>52.365786</v>
      </c>
      <c r="BE239" t="s">
        <v>352</v>
      </c>
      <c r="BF239" t="s">
        <v>83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127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833</v>
      </c>
      <c r="F240" t="n">
        <v>356115</v>
      </c>
      <c r="G240" t="s">
        <v>74</v>
      </c>
      <c r="H240" t="s">
        <v>75</v>
      </c>
      <c r="I240" t="s"/>
      <c r="J240" t="s">
        <v>76</v>
      </c>
      <c r="K240" t="n">
        <v>266.5</v>
      </c>
      <c r="L240" t="s">
        <v>77</v>
      </c>
      <c r="M240" t="s"/>
      <c r="N240" t="s">
        <v>844</v>
      </c>
      <c r="O240" t="s">
        <v>79</v>
      </c>
      <c r="P240" t="s">
        <v>835</v>
      </c>
      <c r="Q240" t="s"/>
      <c r="R240" t="s">
        <v>81</v>
      </c>
      <c r="S240" t="s">
        <v>874</v>
      </c>
      <c r="T240" t="s">
        <v>83</v>
      </c>
      <c r="U240" t="s">
        <v>84</v>
      </c>
      <c r="V240" t="s">
        <v>85</v>
      </c>
      <c r="W240" t="s">
        <v>108</v>
      </c>
      <c r="X240" t="s"/>
      <c r="Y240" t="s">
        <v>87</v>
      </c>
      <c r="Z240">
        <f>HYPERLINK("https://hotelmonitor-cachepage.eclerx.com/savepage/tk_15441703400195885_sr_8422.html","info")</f>
        <v/>
      </c>
      <c r="AA240" t="n">
        <v>5792</v>
      </c>
      <c r="AB240" t="s">
        <v>875</v>
      </c>
      <c r="AC240" t="s"/>
      <c r="AD240" t="s">
        <v>89</v>
      </c>
      <c r="AE240" t="s"/>
      <c r="AF240" t="s"/>
      <c r="AG240" t="s"/>
      <c r="AH240" t="s"/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37</v>
      </c>
      <c r="AQ240" t="s">
        <v>91</v>
      </c>
      <c r="AR240" t="s"/>
      <c r="AS240" t="s"/>
      <c r="AT240" t="s">
        <v>92</v>
      </c>
      <c r="AU240" t="s">
        <v>90</v>
      </c>
      <c r="AV240" t="s"/>
      <c r="AW240" t="s"/>
      <c r="AX240" t="s">
        <v>90</v>
      </c>
      <c r="AY240" t="n">
        <v>711617</v>
      </c>
      <c r="AZ240" t="s">
        <v>838</v>
      </c>
      <c r="BA240" t="s">
        <v>839</v>
      </c>
      <c r="BB240" t="s">
        <v>840</v>
      </c>
      <c r="BC240" t="n">
        <v>4.893205</v>
      </c>
      <c r="BD240" t="n">
        <v>52.365786</v>
      </c>
      <c r="BE240" t="s">
        <v>876</v>
      </c>
      <c r="BF240" t="s">
        <v>83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127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833</v>
      </c>
      <c r="F241" t="n">
        <v>356115</v>
      </c>
      <c r="G241" t="s">
        <v>74</v>
      </c>
      <c r="H241" t="s">
        <v>75</v>
      </c>
      <c r="I241" t="s"/>
      <c r="J241" t="s">
        <v>76</v>
      </c>
      <c r="K241" t="n">
        <v>202.5</v>
      </c>
      <c r="L241" t="s">
        <v>77</v>
      </c>
      <c r="M241" t="s"/>
      <c r="N241" t="s">
        <v>856</v>
      </c>
      <c r="O241" t="s">
        <v>79</v>
      </c>
      <c r="P241" t="s">
        <v>835</v>
      </c>
      <c r="Q241" t="s"/>
      <c r="R241" t="s">
        <v>81</v>
      </c>
      <c r="S241" t="s">
        <v>303</v>
      </c>
      <c r="T241" t="s">
        <v>83</v>
      </c>
      <c r="U241" t="s">
        <v>84</v>
      </c>
      <c r="V241" t="s">
        <v>85</v>
      </c>
      <c r="W241" t="s">
        <v>108</v>
      </c>
      <c r="X241" t="s"/>
      <c r="Y241" t="s">
        <v>87</v>
      </c>
      <c r="Z241">
        <f>HYPERLINK("https://hotelmonitor-cachepage.eclerx.com/savepage/tk_15441703400195885_sr_8422.html","info")</f>
        <v/>
      </c>
      <c r="AA241" t="n">
        <v>5792</v>
      </c>
      <c r="AB241" t="s">
        <v>877</v>
      </c>
      <c r="AC241" t="s"/>
      <c r="AD241" t="s">
        <v>89</v>
      </c>
      <c r="AE241" t="s"/>
      <c r="AF241" t="s"/>
      <c r="AG241" t="s"/>
      <c r="AH241" t="s"/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37</v>
      </c>
      <c r="AQ241" t="s">
        <v>91</v>
      </c>
      <c r="AR241" t="s"/>
      <c r="AS241" t="s"/>
      <c r="AT241" t="s">
        <v>92</v>
      </c>
      <c r="AU241" t="s">
        <v>90</v>
      </c>
      <c r="AV241" t="s"/>
      <c r="AW241" t="s"/>
      <c r="AX241" t="s">
        <v>90</v>
      </c>
      <c r="AY241" t="n">
        <v>711617</v>
      </c>
      <c r="AZ241" t="s">
        <v>838</v>
      </c>
      <c r="BA241" t="s">
        <v>839</v>
      </c>
      <c r="BB241" t="s">
        <v>840</v>
      </c>
      <c r="BC241" t="n">
        <v>4.893205</v>
      </c>
      <c r="BD241" t="n">
        <v>52.365786</v>
      </c>
      <c r="BE241" t="s">
        <v>869</v>
      </c>
      <c r="BF241" t="s">
        <v>83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127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833</v>
      </c>
      <c r="F242" t="n">
        <v>356115</v>
      </c>
      <c r="G242" t="s">
        <v>74</v>
      </c>
      <c r="H242" t="s">
        <v>75</v>
      </c>
      <c r="I242" t="s"/>
      <c r="J242" t="s">
        <v>76</v>
      </c>
      <c r="K242" t="n">
        <v>266.5</v>
      </c>
      <c r="L242" t="s">
        <v>77</v>
      </c>
      <c r="M242" t="s"/>
      <c r="N242" t="s">
        <v>846</v>
      </c>
      <c r="O242" t="s">
        <v>79</v>
      </c>
      <c r="P242" t="s">
        <v>835</v>
      </c>
      <c r="Q242" t="s"/>
      <c r="R242" t="s">
        <v>81</v>
      </c>
      <c r="S242" t="s">
        <v>874</v>
      </c>
      <c r="T242" t="s">
        <v>83</v>
      </c>
      <c r="U242" t="s">
        <v>84</v>
      </c>
      <c r="V242" t="s">
        <v>85</v>
      </c>
      <c r="W242" t="s">
        <v>108</v>
      </c>
      <c r="X242" t="s"/>
      <c r="Y242" t="s">
        <v>87</v>
      </c>
      <c r="Z242">
        <f>HYPERLINK("https://hotelmonitor-cachepage.eclerx.com/savepage/tk_15441703400195885_sr_8422.html","info")</f>
        <v/>
      </c>
      <c r="AA242" t="n">
        <v>5792</v>
      </c>
      <c r="AB242" t="s">
        <v>878</v>
      </c>
      <c r="AC242" t="s"/>
      <c r="AD242" t="s">
        <v>89</v>
      </c>
      <c r="AE242" t="s"/>
      <c r="AF242" t="s"/>
      <c r="AG242" t="s"/>
      <c r="AH242" t="s"/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37</v>
      </c>
      <c r="AQ242" t="s">
        <v>91</v>
      </c>
      <c r="AR242" t="s"/>
      <c r="AS242" t="s"/>
      <c r="AT242" t="s">
        <v>92</v>
      </c>
      <c r="AU242" t="s">
        <v>90</v>
      </c>
      <c r="AV242" t="s"/>
      <c r="AW242" t="s"/>
      <c r="AX242" t="s">
        <v>90</v>
      </c>
      <c r="AY242" t="n">
        <v>711617</v>
      </c>
      <c r="AZ242" t="s">
        <v>838</v>
      </c>
      <c r="BA242" t="s">
        <v>839</v>
      </c>
      <c r="BB242" t="s">
        <v>840</v>
      </c>
      <c r="BC242" t="n">
        <v>4.893205</v>
      </c>
      <c r="BD242" t="n">
        <v>52.365786</v>
      </c>
      <c r="BE242" t="s">
        <v>876</v>
      </c>
      <c r="BF242" t="s">
        <v>83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127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833</v>
      </c>
      <c r="F243" t="n">
        <v>356115</v>
      </c>
      <c r="G243" t="s">
        <v>74</v>
      </c>
      <c r="H243" t="s">
        <v>75</v>
      </c>
      <c r="I243" t="s"/>
      <c r="J243" t="s">
        <v>76</v>
      </c>
      <c r="K243" t="n">
        <v>207</v>
      </c>
      <c r="L243" t="s">
        <v>77</v>
      </c>
      <c r="M243" t="s"/>
      <c r="N243" t="s">
        <v>848</v>
      </c>
      <c r="O243" t="s">
        <v>79</v>
      </c>
      <c r="P243" t="s">
        <v>835</v>
      </c>
      <c r="Q243" t="s"/>
      <c r="R243" t="s">
        <v>81</v>
      </c>
      <c r="S243" t="s">
        <v>863</v>
      </c>
      <c r="T243" t="s">
        <v>83</v>
      </c>
      <c r="U243" t="s">
        <v>84</v>
      </c>
      <c r="V243" t="s">
        <v>85</v>
      </c>
      <c r="W243" t="s">
        <v>108</v>
      </c>
      <c r="X243" t="s"/>
      <c r="Y243" t="s">
        <v>87</v>
      </c>
      <c r="Z243">
        <f>HYPERLINK("https://hotelmonitor-cachepage.eclerx.com/savepage/tk_15441703400195885_sr_8422.html","info")</f>
        <v/>
      </c>
      <c r="AA243" t="n">
        <v>5792</v>
      </c>
      <c r="AB243" t="s">
        <v>879</v>
      </c>
      <c r="AC243" t="s"/>
      <c r="AD243" t="s">
        <v>89</v>
      </c>
      <c r="AE243" t="s"/>
      <c r="AF243" t="s"/>
      <c r="AG243" t="s"/>
      <c r="AH243" t="s"/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37</v>
      </c>
      <c r="AQ243" t="s">
        <v>91</v>
      </c>
      <c r="AR243" t="s"/>
      <c r="AS243" t="s"/>
      <c r="AT243" t="s">
        <v>92</v>
      </c>
      <c r="AU243" t="s">
        <v>90</v>
      </c>
      <c r="AV243" t="s"/>
      <c r="AW243" t="s"/>
      <c r="AX243" t="s">
        <v>90</v>
      </c>
      <c r="AY243" t="n">
        <v>711617</v>
      </c>
      <c r="AZ243" t="s">
        <v>838</v>
      </c>
      <c r="BA243" t="s">
        <v>839</v>
      </c>
      <c r="BB243" t="s">
        <v>840</v>
      </c>
      <c r="BC243" t="n">
        <v>4.893205</v>
      </c>
      <c r="BD243" t="n">
        <v>52.365786</v>
      </c>
      <c r="BE243" t="s">
        <v>836</v>
      </c>
      <c r="BF243" t="s">
        <v>83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127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880</v>
      </c>
      <c r="F244" t="n">
        <v>3556932</v>
      </c>
      <c r="G244" t="s">
        <v>74</v>
      </c>
      <c r="H244" t="s">
        <v>75</v>
      </c>
      <c r="I244" t="s"/>
      <c r="J244" t="s">
        <v>76</v>
      </c>
      <c r="K244" t="n">
        <v>72</v>
      </c>
      <c r="L244" t="s">
        <v>77</v>
      </c>
      <c r="M244" t="s"/>
      <c r="N244" t="s">
        <v>881</v>
      </c>
      <c r="O244" t="s">
        <v>79</v>
      </c>
      <c r="P244" t="s">
        <v>880</v>
      </c>
      <c r="Q244" t="s"/>
      <c r="R244" t="s">
        <v>81</v>
      </c>
      <c r="S244" t="s">
        <v>882</v>
      </c>
      <c r="T244" t="s">
        <v>83</v>
      </c>
      <c r="U244" t="s">
        <v>84</v>
      </c>
      <c r="V244" t="s">
        <v>85</v>
      </c>
      <c r="W244" t="s">
        <v>86</v>
      </c>
      <c r="X244" t="s"/>
      <c r="Y244" t="s">
        <v>87</v>
      </c>
      <c r="Z244">
        <f>HYPERLINK("https://hotelmonitor-cachepage.eclerx.com/savepage/tk_15441703263204145_sr_8422.html","info")</f>
        <v/>
      </c>
      <c r="AA244" t="n">
        <v>85557</v>
      </c>
      <c r="AB244" t="s">
        <v>883</v>
      </c>
      <c r="AC244" t="s"/>
      <c r="AD244" t="s">
        <v>89</v>
      </c>
      <c r="AE244" t="s"/>
      <c r="AF244" t="s"/>
      <c r="AG244" t="s"/>
      <c r="AH244" t="s"/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4</v>
      </c>
      <c r="AQ244" t="s">
        <v>91</v>
      </c>
      <c r="AR244" t="s"/>
      <c r="AS244" t="s"/>
      <c r="AT244" t="s">
        <v>92</v>
      </c>
      <c r="AU244" t="s">
        <v>90</v>
      </c>
      <c r="AV244" t="s"/>
      <c r="AW244" t="s"/>
      <c r="AX244" t="s">
        <v>90</v>
      </c>
      <c r="AY244" t="n">
        <v>6244385</v>
      </c>
      <c r="AZ244" t="s">
        <v>884</v>
      </c>
      <c r="BA244" t="s">
        <v>885</v>
      </c>
      <c r="BB244" t="s">
        <v>886</v>
      </c>
      <c r="BC244" t="n">
        <v>4.765528</v>
      </c>
      <c r="BD244" t="n">
        <v>52.348528</v>
      </c>
      <c r="BE244" t="s">
        <v>887</v>
      </c>
      <c r="BF244" t="s">
        <v>83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98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880</v>
      </c>
      <c r="F245" t="n">
        <v>3556932</v>
      </c>
      <c r="G245" t="s">
        <v>74</v>
      </c>
      <c r="H245" t="s">
        <v>75</v>
      </c>
      <c r="I245" t="s"/>
      <c r="J245" t="s">
        <v>76</v>
      </c>
      <c r="K245" t="n">
        <v>72</v>
      </c>
      <c r="L245" t="s">
        <v>77</v>
      </c>
      <c r="M245" t="s"/>
      <c r="N245" t="s">
        <v>888</v>
      </c>
      <c r="O245" t="s">
        <v>79</v>
      </c>
      <c r="P245" t="s">
        <v>880</v>
      </c>
      <c r="Q245" t="s"/>
      <c r="R245" t="s">
        <v>81</v>
      </c>
      <c r="S245" t="s">
        <v>882</v>
      </c>
      <c r="T245" t="s">
        <v>83</v>
      </c>
      <c r="U245" t="s">
        <v>84</v>
      </c>
      <c r="V245" t="s">
        <v>85</v>
      </c>
      <c r="W245" t="s">
        <v>86</v>
      </c>
      <c r="X245" t="s"/>
      <c r="Y245" t="s">
        <v>87</v>
      </c>
      <c r="Z245">
        <f>HYPERLINK("https://hotelmonitor-cachepage.eclerx.com/savepage/tk_15441703263204145_sr_8422.html","info")</f>
        <v/>
      </c>
      <c r="AA245" t="n">
        <v>85557</v>
      </c>
      <c r="AB245" t="s">
        <v>889</v>
      </c>
      <c r="AC245" t="s"/>
      <c r="AD245" t="s">
        <v>89</v>
      </c>
      <c r="AE245" t="s"/>
      <c r="AF245" t="s"/>
      <c r="AG245" t="s"/>
      <c r="AH245" t="s"/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4</v>
      </c>
      <c r="AQ245" t="s">
        <v>91</v>
      </c>
      <c r="AR245" t="s"/>
      <c r="AS245" t="s"/>
      <c r="AT245" t="s">
        <v>92</v>
      </c>
      <c r="AU245" t="s">
        <v>90</v>
      </c>
      <c r="AV245" t="s"/>
      <c r="AW245" t="s"/>
      <c r="AX245" t="s">
        <v>93</v>
      </c>
      <c r="AY245" t="n">
        <v>6244385</v>
      </c>
      <c r="AZ245" t="s">
        <v>884</v>
      </c>
      <c r="BA245" t="s">
        <v>885</v>
      </c>
      <c r="BB245" t="s">
        <v>886</v>
      </c>
      <c r="BC245" t="n">
        <v>4.765528</v>
      </c>
      <c r="BD245" t="n">
        <v>52.348528</v>
      </c>
      <c r="BE245" t="s">
        <v>887</v>
      </c>
      <c r="BF245" t="s">
        <v>83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98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880</v>
      </c>
      <c r="F246" t="n">
        <v>3556932</v>
      </c>
      <c r="G246" t="s">
        <v>74</v>
      </c>
      <c r="H246" t="s">
        <v>75</v>
      </c>
      <c r="I246" t="s"/>
      <c r="J246" t="s">
        <v>76</v>
      </c>
      <c r="K246" t="n">
        <v>104</v>
      </c>
      <c r="L246" t="s">
        <v>77</v>
      </c>
      <c r="M246" t="s"/>
      <c r="N246" t="s">
        <v>890</v>
      </c>
      <c r="O246" t="s">
        <v>79</v>
      </c>
      <c r="P246" t="s">
        <v>880</v>
      </c>
      <c r="Q246" t="s"/>
      <c r="R246" t="s">
        <v>81</v>
      </c>
      <c r="S246" t="s">
        <v>457</v>
      </c>
      <c r="T246" t="s">
        <v>83</v>
      </c>
      <c r="U246" t="s">
        <v>84</v>
      </c>
      <c r="V246" t="s">
        <v>85</v>
      </c>
      <c r="W246" t="s">
        <v>86</v>
      </c>
      <c r="X246" t="s"/>
      <c r="Y246" t="s">
        <v>87</v>
      </c>
      <c r="Z246">
        <f>HYPERLINK("https://hotelmonitor-cachepage.eclerx.com/savepage/tk_15441703263204145_sr_8422.html","info")</f>
        <v/>
      </c>
      <c r="AA246" t="n">
        <v>85557</v>
      </c>
      <c r="AB246" t="s">
        <v>891</v>
      </c>
      <c r="AC246" t="s"/>
      <c r="AD246" t="s">
        <v>89</v>
      </c>
      <c r="AE246" t="s"/>
      <c r="AF246" t="s"/>
      <c r="AG246" t="s"/>
      <c r="AH246" t="s"/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4</v>
      </c>
      <c r="AQ246" t="s">
        <v>91</v>
      </c>
      <c r="AR246" t="s"/>
      <c r="AS246" t="s"/>
      <c r="AT246" t="s">
        <v>92</v>
      </c>
      <c r="AU246" t="s">
        <v>90</v>
      </c>
      <c r="AV246" t="s"/>
      <c r="AW246" t="s"/>
      <c r="AX246" t="s">
        <v>93</v>
      </c>
      <c r="AY246" t="n">
        <v>6244385</v>
      </c>
      <c r="AZ246" t="s">
        <v>884</v>
      </c>
      <c r="BA246" t="s">
        <v>885</v>
      </c>
      <c r="BB246" t="s">
        <v>886</v>
      </c>
      <c r="BC246" t="n">
        <v>4.765528</v>
      </c>
      <c r="BD246" t="n">
        <v>52.348528</v>
      </c>
      <c r="BE246" t="s">
        <v>892</v>
      </c>
      <c r="BF246" t="s">
        <v>83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98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893</v>
      </c>
      <c r="F247" t="n">
        <v>427088</v>
      </c>
      <c r="G247" t="s">
        <v>74</v>
      </c>
      <c r="H247" t="s">
        <v>75</v>
      </c>
      <c r="I247" t="s"/>
      <c r="J247" t="s">
        <v>76</v>
      </c>
      <c r="K247" t="n">
        <v>78</v>
      </c>
      <c r="L247" t="s">
        <v>77</v>
      </c>
      <c r="M247" t="s"/>
      <c r="N247" t="s">
        <v>894</v>
      </c>
      <c r="O247" t="s">
        <v>895</v>
      </c>
      <c r="P247" t="s">
        <v>893</v>
      </c>
      <c r="Q247" t="s"/>
      <c r="R247" t="s">
        <v>81</v>
      </c>
      <c r="S247" t="s">
        <v>174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HYPERLINK("https://hotelmonitor-cachepage.eclerx.com/savepage/tk_15441703293288074_sr_8422.html","info")</f>
        <v/>
      </c>
      <c r="AA247" t="n">
        <v>18323</v>
      </c>
      <c r="AB247" t="s">
        <v>896</v>
      </c>
      <c r="AC247" t="s"/>
      <c r="AD247" t="s">
        <v>89</v>
      </c>
      <c r="AE247" t="s"/>
      <c r="AF247" t="s"/>
      <c r="AG247" t="s"/>
      <c r="AH247" t="s"/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12</v>
      </c>
      <c r="AQ247" t="s">
        <v>91</v>
      </c>
      <c r="AR247" t="s"/>
      <c r="AS247" t="s"/>
      <c r="AT247" t="s">
        <v>92</v>
      </c>
      <c r="AU247" t="s">
        <v>90</v>
      </c>
      <c r="AV247" t="s"/>
      <c r="AW247" t="s"/>
      <c r="AX247" t="s">
        <v>93</v>
      </c>
      <c r="AY247" t="n">
        <v>5954000</v>
      </c>
      <c r="AZ247" t="s">
        <v>897</v>
      </c>
      <c r="BA247" t="s">
        <v>898</v>
      </c>
      <c r="BB247" t="s">
        <v>899</v>
      </c>
      <c r="BC247" t="n">
        <v>4.664619</v>
      </c>
      <c r="BD247" t="n">
        <v>52.321183</v>
      </c>
      <c r="BE247" t="s">
        <v>176</v>
      </c>
      <c r="BF247" t="s">
        <v>83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98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893</v>
      </c>
      <c r="F248" t="n">
        <v>427088</v>
      </c>
      <c r="G248" t="s">
        <v>74</v>
      </c>
      <c r="H248" t="s">
        <v>75</v>
      </c>
      <c r="I248" t="s"/>
      <c r="J248" t="s">
        <v>76</v>
      </c>
      <c r="K248" t="n">
        <v>91</v>
      </c>
      <c r="L248" t="s">
        <v>77</v>
      </c>
      <c r="M248" t="s"/>
      <c r="N248" t="s">
        <v>900</v>
      </c>
      <c r="O248" t="s">
        <v>901</v>
      </c>
      <c r="P248" t="s">
        <v>893</v>
      </c>
      <c r="Q248" t="s"/>
      <c r="R248" t="s">
        <v>81</v>
      </c>
      <c r="S248" t="s">
        <v>902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HYPERLINK("https://hotelmonitor-cachepage.eclerx.com/savepage/tk_15441703293288074_sr_8422.html","info")</f>
        <v/>
      </c>
      <c r="AA248" t="n">
        <v>18323</v>
      </c>
      <c r="AB248" t="s">
        <v>903</v>
      </c>
      <c r="AC248" t="s"/>
      <c r="AD248" t="s">
        <v>89</v>
      </c>
      <c r="AE248" t="s"/>
      <c r="AF248" t="s"/>
      <c r="AG248" t="s"/>
      <c r="AH248" t="s"/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12</v>
      </c>
      <c r="AQ248" t="s">
        <v>91</v>
      </c>
      <c r="AR248" t="s"/>
      <c r="AS248" t="s"/>
      <c r="AT248" t="s">
        <v>92</v>
      </c>
      <c r="AU248" t="s">
        <v>90</v>
      </c>
      <c r="AV248" t="s"/>
      <c r="AW248" t="s"/>
      <c r="AX248" t="s">
        <v>93</v>
      </c>
      <c r="AY248" t="n">
        <v>5954000</v>
      </c>
      <c r="AZ248" t="s">
        <v>897</v>
      </c>
      <c r="BA248" t="s">
        <v>898</v>
      </c>
      <c r="BB248" t="s">
        <v>899</v>
      </c>
      <c r="BC248" t="n">
        <v>4.664619</v>
      </c>
      <c r="BD248" t="n">
        <v>52.321183</v>
      </c>
      <c r="BE248" t="s">
        <v>665</v>
      </c>
      <c r="BF248" t="s">
        <v>83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98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893</v>
      </c>
      <c r="F249" t="n">
        <v>427088</v>
      </c>
      <c r="G249" t="s">
        <v>74</v>
      </c>
      <c r="H249" t="s">
        <v>75</v>
      </c>
      <c r="I249" t="s"/>
      <c r="J249" t="s">
        <v>76</v>
      </c>
      <c r="K249" t="n">
        <v>110</v>
      </c>
      <c r="L249" t="s">
        <v>77</v>
      </c>
      <c r="M249" t="s"/>
      <c r="N249" t="s">
        <v>894</v>
      </c>
      <c r="O249" t="s">
        <v>895</v>
      </c>
      <c r="P249" t="s">
        <v>893</v>
      </c>
      <c r="Q249" t="s"/>
      <c r="R249" t="s">
        <v>81</v>
      </c>
      <c r="S249" t="s">
        <v>375</v>
      </c>
      <c r="T249" t="s">
        <v>83</v>
      </c>
      <c r="U249" t="s">
        <v>84</v>
      </c>
      <c r="V249" t="s">
        <v>85</v>
      </c>
      <c r="W249" t="s">
        <v>108</v>
      </c>
      <c r="X249" t="s"/>
      <c r="Y249" t="s">
        <v>87</v>
      </c>
      <c r="Z249">
        <f>HYPERLINK("https://hotelmonitor-cachepage.eclerx.com/savepage/tk_15441703293288074_sr_8422.html","info")</f>
        <v/>
      </c>
      <c r="AA249" t="n">
        <v>18323</v>
      </c>
      <c r="AB249" t="s">
        <v>904</v>
      </c>
      <c r="AC249" t="s"/>
      <c r="AD249" t="s">
        <v>89</v>
      </c>
      <c r="AE249" t="s"/>
      <c r="AF249" t="s"/>
      <c r="AG249" t="s"/>
      <c r="AH249" t="s"/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12</v>
      </c>
      <c r="AQ249" t="s">
        <v>91</v>
      </c>
      <c r="AR249" t="s"/>
      <c r="AS249" t="s"/>
      <c r="AT249" t="s">
        <v>92</v>
      </c>
      <c r="AU249" t="s">
        <v>90</v>
      </c>
      <c r="AV249" t="s"/>
      <c r="AW249" t="s"/>
      <c r="AX249" t="s">
        <v>93</v>
      </c>
      <c r="AY249" t="n">
        <v>5954000</v>
      </c>
      <c r="AZ249" t="s">
        <v>897</v>
      </c>
      <c r="BA249" t="s">
        <v>898</v>
      </c>
      <c r="BB249" t="s">
        <v>899</v>
      </c>
      <c r="BC249" t="n">
        <v>4.664619</v>
      </c>
      <c r="BD249" t="n">
        <v>52.321183</v>
      </c>
      <c r="BE249" t="s">
        <v>100</v>
      </c>
      <c r="BF249" t="s">
        <v>83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98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893</v>
      </c>
      <c r="F250" t="n">
        <v>427088</v>
      </c>
      <c r="G250" t="s">
        <v>74</v>
      </c>
      <c r="H250" t="s">
        <v>75</v>
      </c>
      <c r="I250" t="s"/>
      <c r="J250" t="s">
        <v>76</v>
      </c>
      <c r="K250" t="n">
        <v>123.5</v>
      </c>
      <c r="L250" t="s">
        <v>77</v>
      </c>
      <c r="M250" t="s"/>
      <c r="N250" t="s">
        <v>900</v>
      </c>
      <c r="O250" t="s">
        <v>901</v>
      </c>
      <c r="P250" t="s">
        <v>893</v>
      </c>
      <c r="Q250" t="s"/>
      <c r="R250" t="s">
        <v>81</v>
      </c>
      <c r="S250" t="s">
        <v>450</v>
      </c>
      <c r="T250" t="s">
        <v>83</v>
      </c>
      <c r="U250" t="s">
        <v>84</v>
      </c>
      <c r="V250" t="s">
        <v>85</v>
      </c>
      <c r="W250" t="s">
        <v>108</v>
      </c>
      <c r="X250" t="s"/>
      <c r="Y250" t="s">
        <v>87</v>
      </c>
      <c r="Z250">
        <f>HYPERLINK("https://hotelmonitor-cachepage.eclerx.com/savepage/tk_15441703293288074_sr_8422.html","info")</f>
        <v/>
      </c>
      <c r="AA250" t="n">
        <v>18323</v>
      </c>
      <c r="AB250" t="s">
        <v>905</v>
      </c>
      <c r="AC250" t="s"/>
      <c r="AD250" t="s">
        <v>89</v>
      </c>
      <c r="AE250" t="s"/>
      <c r="AF250" t="s"/>
      <c r="AG250" t="s"/>
      <c r="AH250" t="s"/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12</v>
      </c>
      <c r="AQ250" t="s">
        <v>91</v>
      </c>
      <c r="AR250" t="s"/>
      <c r="AS250" t="s"/>
      <c r="AT250" t="s">
        <v>92</v>
      </c>
      <c r="AU250" t="s">
        <v>90</v>
      </c>
      <c r="AV250" t="s"/>
      <c r="AW250" t="s"/>
      <c r="AX250" t="s">
        <v>93</v>
      </c>
      <c r="AY250" t="n">
        <v>5954000</v>
      </c>
      <c r="AZ250" t="s">
        <v>897</v>
      </c>
      <c r="BA250" t="s">
        <v>898</v>
      </c>
      <c r="BB250" t="s">
        <v>899</v>
      </c>
      <c r="BC250" t="n">
        <v>4.664619</v>
      </c>
      <c r="BD250" t="n">
        <v>52.321183</v>
      </c>
      <c r="BE250" t="s">
        <v>906</v>
      </c>
      <c r="BF250" t="s">
        <v>83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98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907</v>
      </c>
      <c r="F251" t="n">
        <v>6312013</v>
      </c>
      <c r="G251" t="s">
        <v>74</v>
      </c>
      <c r="H251" t="s">
        <v>75</v>
      </c>
      <c r="I251" t="s"/>
      <c r="J251" t="s">
        <v>76</v>
      </c>
      <c r="K251" t="n">
        <v>259.5</v>
      </c>
      <c r="L251" t="s">
        <v>77</v>
      </c>
      <c r="M251" t="s"/>
      <c r="N251" t="s">
        <v>908</v>
      </c>
      <c r="O251" t="s">
        <v>79</v>
      </c>
      <c r="P251" t="s">
        <v>909</v>
      </c>
      <c r="Q251" t="s"/>
      <c r="R251" t="s">
        <v>521</v>
      </c>
      <c r="S251" t="s">
        <v>910</v>
      </c>
      <c r="T251" t="s">
        <v>83</v>
      </c>
      <c r="U251" t="s">
        <v>84</v>
      </c>
      <c r="V251" t="s">
        <v>85</v>
      </c>
      <c r="W251" t="s">
        <v>108</v>
      </c>
      <c r="X251" t="s"/>
      <c r="Y251" t="s">
        <v>87</v>
      </c>
      <c r="Z251">
        <f>HYPERLINK("https://hotelmonitor-cachepage.eclerx.com/savepage/tk_15441703666295693_sr_8422.html","info")</f>
        <v/>
      </c>
      <c r="AA251" t="n">
        <v>619508</v>
      </c>
      <c r="AB251" t="s">
        <v>911</v>
      </c>
      <c r="AC251" t="s"/>
      <c r="AD251" t="s">
        <v>89</v>
      </c>
      <c r="AE251" t="s"/>
      <c r="AF251" t="s"/>
      <c r="AG251" t="s"/>
      <c r="AH251" t="s"/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90</v>
      </c>
      <c r="AQ251" t="s">
        <v>91</v>
      </c>
      <c r="AR251" t="s"/>
      <c r="AS251" t="s"/>
      <c r="AT251" t="s">
        <v>92</v>
      </c>
      <c r="AU251" t="s">
        <v>90</v>
      </c>
      <c r="AV251" t="s"/>
      <c r="AW251" t="s"/>
      <c r="AX251" t="s">
        <v>90</v>
      </c>
      <c r="AY251" t="n">
        <v>6476380</v>
      </c>
      <c r="AZ251" t="s">
        <v>912</v>
      </c>
      <c r="BA251" t="s">
        <v>913</v>
      </c>
      <c r="BB251" t="s">
        <v>914</v>
      </c>
      <c r="BC251" t="n">
        <v>4.907164</v>
      </c>
      <c r="BD251" t="n">
        <v>52.353368</v>
      </c>
      <c r="BE251" t="s">
        <v>915</v>
      </c>
      <c r="BF251" t="s">
        <v>83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127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907</v>
      </c>
      <c r="F252" t="n">
        <v>6312013</v>
      </c>
      <c r="G252" t="s">
        <v>74</v>
      </c>
      <c r="H252" t="s">
        <v>75</v>
      </c>
      <c r="I252" t="s"/>
      <c r="J252" t="s">
        <v>76</v>
      </c>
      <c r="K252" t="n">
        <v>237.5</v>
      </c>
      <c r="L252" t="s">
        <v>77</v>
      </c>
      <c r="M252" t="s"/>
      <c r="N252" t="s">
        <v>916</v>
      </c>
      <c r="O252" t="s">
        <v>79</v>
      </c>
      <c r="P252" t="s">
        <v>909</v>
      </c>
      <c r="Q252" t="s"/>
      <c r="R252" t="s">
        <v>521</v>
      </c>
      <c r="S252" t="s">
        <v>917</v>
      </c>
      <c r="T252" t="s">
        <v>83</v>
      </c>
      <c r="U252" t="s">
        <v>84</v>
      </c>
      <c r="V252" t="s">
        <v>85</v>
      </c>
      <c r="W252" t="s">
        <v>108</v>
      </c>
      <c r="X252" t="s"/>
      <c r="Y252" t="s">
        <v>87</v>
      </c>
      <c r="Z252">
        <f>HYPERLINK("https://hotelmonitor-cachepage.eclerx.com/savepage/tk_15441703666295693_sr_8422.html","info")</f>
        <v/>
      </c>
      <c r="AA252" t="n">
        <v>619508</v>
      </c>
      <c r="AB252" t="s">
        <v>918</v>
      </c>
      <c r="AC252" t="s"/>
      <c r="AD252" t="s">
        <v>89</v>
      </c>
      <c r="AE252" t="s"/>
      <c r="AF252" t="s"/>
      <c r="AG252" t="s"/>
      <c r="AH252" t="s"/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90</v>
      </c>
      <c r="AQ252" t="s">
        <v>91</v>
      </c>
      <c r="AR252" t="s"/>
      <c r="AS252" t="s"/>
      <c r="AT252" t="s">
        <v>92</v>
      </c>
      <c r="AU252" t="s">
        <v>90</v>
      </c>
      <c r="AV252" t="s"/>
      <c r="AW252" t="s"/>
      <c r="AX252" t="s">
        <v>90</v>
      </c>
      <c r="AY252" t="n">
        <v>6476380</v>
      </c>
      <c r="AZ252" t="s">
        <v>912</v>
      </c>
      <c r="BA252" t="s">
        <v>913</v>
      </c>
      <c r="BB252" t="s">
        <v>914</v>
      </c>
      <c r="BC252" t="n">
        <v>4.907164</v>
      </c>
      <c r="BD252" t="n">
        <v>52.353368</v>
      </c>
      <c r="BE252" t="s">
        <v>919</v>
      </c>
      <c r="BF252" t="s">
        <v>83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127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907</v>
      </c>
      <c r="F253" t="n">
        <v>6312013</v>
      </c>
      <c r="G253" t="s">
        <v>74</v>
      </c>
      <c r="H253" t="s">
        <v>75</v>
      </c>
      <c r="I253" t="s"/>
      <c r="J253" t="s">
        <v>76</v>
      </c>
      <c r="K253" t="n">
        <v>304</v>
      </c>
      <c r="L253" t="s">
        <v>77</v>
      </c>
      <c r="M253" t="s"/>
      <c r="N253" t="s">
        <v>920</v>
      </c>
      <c r="O253" t="s">
        <v>79</v>
      </c>
      <c r="P253" t="s">
        <v>909</v>
      </c>
      <c r="Q253" t="s"/>
      <c r="R253" t="s">
        <v>521</v>
      </c>
      <c r="S253" t="s">
        <v>921</v>
      </c>
      <c r="T253" t="s">
        <v>83</v>
      </c>
      <c r="U253" t="s">
        <v>84</v>
      </c>
      <c r="V253" t="s">
        <v>85</v>
      </c>
      <c r="W253" t="s">
        <v>108</v>
      </c>
      <c r="X253" t="s"/>
      <c r="Y253" t="s">
        <v>87</v>
      </c>
      <c r="Z253">
        <f>HYPERLINK("https://hotelmonitor-cachepage.eclerx.com/savepage/tk_15441703666295693_sr_8422.html","info")</f>
        <v/>
      </c>
      <c r="AA253" t="n">
        <v>619508</v>
      </c>
      <c r="AB253" t="s">
        <v>922</v>
      </c>
      <c r="AC253" t="s"/>
      <c r="AD253" t="s">
        <v>89</v>
      </c>
      <c r="AE253" t="s"/>
      <c r="AF253" t="s"/>
      <c r="AG253" t="s"/>
      <c r="AH253" t="s"/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90</v>
      </c>
      <c r="AQ253" t="s">
        <v>91</v>
      </c>
      <c r="AR253" t="s"/>
      <c r="AS253" t="s"/>
      <c r="AT253" t="s">
        <v>92</v>
      </c>
      <c r="AU253" t="s">
        <v>90</v>
      </c>
      <c r="AV253" t="s"/>
      <c r="AW253" t="s"/>
      <c r="AX253" t="s">
        <v>90</v>
      </c>
      <c r="AY253" t="n">
        <v>6476380</v>
      </c>
      <c r="AZ253" t="s">
        <v>912</v>
      </c>
      <c r="BA253" t="s">
        <v>913</v>
      </c>
      <c r="BB253" t="s">
        <v>914</v>
      </c>
      <c r="BC253" t="n">
        <v>4.907164</v>
      </c>
      <c r="BD253" t="n">
        <v>52.353368</v>
      </c>
      <c r="BE253" t="s">
        <v>923</v>
      </c>
      <c r="BF253" t="s">
        <v>83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127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907</v>
      </c>
      <c r="F254" t="n">
        <v>6312013</v>
      </c>
      <c r="G254" t="s">
        <v>74</v>
      </c>
      <c r="H254" t="s">
        <v>75</v>
      </c>
      <c r="I254" t="s"/>
      <c r="J254" t="s">
        <v>76</v>
      </c>
      <c r="K254" t="n">
        <v>222.5</v>
      </c>
      <c r="L254" t="s">
        <v>77</v>
      </c>
      <c r="M254" t="s"/>
      <c r="N254" t="s">
        <v>908</v>
      </c>
      <c r="O254" t="s">
        <v>79</v>
      </c>
      <c r="P254" t="s">
        <v>909</v>
      </c>
      <c r="Q254" t="s"/>
      <c r="R254" t="s">
        <v>521</v>
      </c>
      <c r="S254" t="s">
        <v>924</v>
      </c>
      <c r="T254" t="s">
        <v>83</v>
      </c>
      <c r="U254" t="s">
        <v>84</v>
      </c>
      <c r="V254" t="s">
        <v>85</v>
      </c>
      <c r="W254" t="s">
        <v>86</v>
      </c>
      <c r="X254" t="s"/>
      <c r="Y254" t="s">
        <v>87</v>
      </c>
      <c r="Z254">
        <f>HYPERLINK("https://hotelmonitor-cachepage.eclerx.com/savepage/tk_15441703666295693_sr_8422.html","info")</f>
        <v/>
      </c>
      <c r="AA254" t="n">
        <v>619508</v>
      </c>
      <c r="AB254" t="s">
        <v>925</v>
      </c>
      <c r="AC254" t="s"/>
      <c r="AD254" t="s">
        <v>89</v>
      </c>
      <c r="AE254" t="s"/>
      <c r="AF254" t="s"/>
      <c r="AG254" t="s"/>
      <c r="AH254" t="s"/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90</v>
      </c>
      <c r="AQ254" t="s">
        <v>91</v>
      </c>
      <c r="AR254" t="s"/>
      <c r="AS254" t="s"/>
      <c r="AT254" t="s">
        <v>92</v>
      </c>
      <c r="AU254" t="s">
        <v>90</v>
      </c>
      <c r="AV254" t="s"/>
      <c r="AW254" t="s"/>
      <c r="AX254" t="s">
        <v>90</v>
      </c>
      <c r="AY254" t="n">
        <v>6476380</v>
      </c>
      <c r="AZ254" t="s">
        <v>912</v>
      </c>
      <c r="BA254" t="s">
        <v>913</v>
      </c>
      <c r="BB254" t="s">
        <v>914</v>
      </c>
      <c r="BC254" t="n">
        <v>4.907164</v>
      </c>
      <c r="BD254" t="n">
        <v>52.353368</v>
      </c>
      <c r="BE254" t="s">
        <v>926</v>
      </c>
      <c r="BF254" t="s">
        <v>83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127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907</v>
      </c>
      <c r="F255" t="n">
        <v>6312013</v>
      </c>
      <c r="G255" t="s">
        <v>74</v>
      </c>
      <c r="H255" t="s">
        <v>75</v>
      </c>
      <c r="I255" t="s"/>
      <c r="J255" t="s">
        <v>76</v>
      </c>
      <c r="K255" t="n">
        <v>200</v>
      </c>
      <c r="L255" t="s">
        <v>77</v>
      </c>
      <c r="M255" t="s"/>
      <c r="N255" t="s">
        <v>916</v>
      </c>
      <c r="O255" t="s">
        <v>79</v>
      </c>
      <c r="P255" t="s">
        <v>909</v>
      </c>
      <c r="Q255" t="s"/>
      <c r="R255" t="s">
        <v>521</v>
      </c>
      <c r="S255" t="s">
        <v>927</v>
      </c>
      <c r="T255" t="s">
        <v>83</v>
      </c>
      <c r="U255" t="s">
        <v>84</v>
      </c>
      <c r="V255" t="s">
        <v>85</v>
      </c>
      <c r="W255" t="s">
        <v>86</v>
      </c>
      <c r="X255" t="s"/>
      <c r="Y255" t="s">
        <v>87</v>
      </c>
      <c r="Z255">
        <f>HYPERLINK("https://hotelmonitor-cachepage.eclerx.com/savepage/tk_15441703666295693_sr_8422.html","info")</f>
        <v/>
      </c>
      <c r="AA255" t="n">
        <v>619508</v>
      </c>
      <c r="AB255" t="s">
        <v>928</v>
      </c>
      <c r="AC255" t="s"/>
      <c r="AD255" t="s">
        <v>89</v>
      </c>
      <c r="AE255" t="s"/>
      <c r="AF255" t="s"/>
      <c r="AG255" t="s"/>
      <c r="AH255" t="s"/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90</v>
      </c>
      <c r="AQ255" t="s">
        <v>91</v>
      </c>
      <c r="AR255" t="s"/>
      <c r="AS255" t="s"/>
      <c r="AT255" t="s">
        <v>92</v>
      </c>
      <c r="AU255" t="s">
        <v>90</v>
      </c>
      <c r="AV255" t="s"/>
      <c r="AW255" t="s"/>
      <c r="AX255" t="s">
        <v>90</v>
      </c>
      <c r="AY255" t="n">
        <v>6476380</v>
      </c>
      <c r="AZ255" t="s">
        <v>912</v>
      </c>
      <c r="BA255" t="s">
        <v>913</v>
      </c>
      <c r="BB255" t="s">
        <v>914</v>
      </c>
      <c r="BC255" t="n">
        <v>4.907164</v>
      </c>
      <c r="BD255" t="n">
        <v>52.353368</v>
      </c>
      <c r="BE255" t="s">
        <v>929</v>
      </c>
      <c r="BF255" t="s">
        <v>83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127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907</v>
      </c>
      <c r="F256" t="n">
        <v>6312013</v>
      </c>
      <c r="G256" t="s">
        <v>74</v>
      </c>
      <c r="H256" t="s">
        <v>75</v>
      </c>
      <c r="I256" t="s"/>
      <c r="J256" t="s">
        <v>76</v>
      </c>
      <c r="K256" t="n">
        <v>267</v>
      </c>
      <c r="L256" t="s">
        <v>77</v>
      </c>
      <c r="M256" t="s"/>
      <c r="N256" t="s">
        <v>920</v>
      </c>
      <c r="O256" t="s">
        <v>79</v>
      </c>
      <c r="P256" t="s">
        <v>909</v>
      </c>
      <c r="Q256" t="s"/>
      <c r="R256" t="s">
        <v>521</v>
      </c>
      <c r="S256" t="s">
        <v>923</v>
      </c>
      <c r="T256" t="s">
        <v>83</v>
      </c>
      <c r="U256" t="s">
        <v>84</v>
      </c>
      <c r="V256" t="s">
        <v>85</v>
      </c>
      <c r="W256" t="s">
        <v>86</v>
      </c>
      <c r="X256" t="s"/>
      <c r="Y256" t="s">
        <v>87</v>
      </c>
      <c r="Z256">
        <f>HYPERLINK("https://hotelmonitor-cachepage.eclerx.com/savepage/tk_15441703666295693_sr_8422.html","info")</f>
        <v/>
      </c>
      <c r="AA256" t="n">
        <v>619508</v>
      </c>
      <c r="AB256" t="s">
        <v>930</v>
      </c>
      <c r="AC256" t="s"/>
      <c r="AD256" t="s">
        <v>89</v>
      </c>
      <c r="AE256" t="s"/>
      <c r="AF256" t="s"/>
      <c r="AG256" t="s"/>
      <c r="AH256" t="s"/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90</v>
      </c>
      <c r="AQ256" t="s">
        <v>91</v>
      </c>
      <c r="AR256" t="s"/>
      <c r="AS256" t="s"/>
      <c r="AT256" t="s">
        <v>92</v>
      </c>
      <c r="AU256" t="s">
        <v>90</v>
      </c>
      <c r="AV256" t="s"/>
      <c r="AW256" t="s"/>
      <c r="AX256" t="s">
        <v>90</v>
      </c>
      <c r="AY256" t="n">
        <v>6476380</v>
      </c>
      <c r="AZ256" t="s">
        <v>912</v>
      </c>
      <c r="BA256" t="s">
        <v>913</v>
      </c>
      <c r="BB256" t="s">
        <v>914</v>
      </c>
      <c r="BC256" t="n">
        <v>4.907164</v>
      </c>
      <c r="BD256" t="n">
        <v>52.353368</v>
      </c>
      <c r="BE256" t="s">
        <v>931</v>
      </c>
      <c r="BF256" t="s">
        <v>83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127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907</v>
      </c>
      <c r="F257" t="n">
        <v>6312013</v>
      </c>
      <c r="G257" t="s">
        <v>74</v>
      </c>
      <c r="H257" t="s">
        <v>75</v>
      </c>
      <c r="I257" t="s"/>
      <c r="J257" t="s">
        <v>76</v>
      </c>
      <c r="K257" t="n">
        <v>190.25</v>
      </c>
      <c r="L257" t="s">
        <v>77</v>
      </c>
      <c r="M257" t="s"/>
      <c r="N257" t="s">
        <v>908</v>
      </c>
      <c r="O257" t="s">
        <v>79</v>
      </c>
      <c r="P257" t="s">
        <v>909</v>
      </c>
      <c r="Q257" t="s"/>
      <c r="R257" t="s">
        <v>521</v>
      </c>
      <c r="S257" t="s">
        <v>932</v>
      </c>
      <c r="T257" t="s">
        <v>83</v>
      </c>
      <c r="U257" t="s">
        <v>84</v>
      </c>
      <c r="V257" t="s">
        <v>85</v>
      </c>
      <c r="W257" t="s">
        <v>86</v>
      </c>
      <c r="X257" t="s"/>
      <c r="Y257" t="s">
        <v>87</v>
      </c>
      <c r="Z257">
        <f>HYPERLINK("https://hotelmonitor-cachepage.eclerx.com/savepage/tk_15441703666295693_sr_8422.html","info")</f>
        <v/>
      </c>
      <c r="AA257" t="n">
        <v>619508</v>
      </c>
      <c r="AB257" t="s">
        <v>933</v>
      </c>
      <c r="AC257" t="s"/>
      <c r="AD257" t="s">
        <v>89</v>
      </c>
      <c r="AE257" t="s"/>
      <c r="AF257" t="s"/>
      <c r="AG257" t="s"/>
      <c r="AH257" t="s"/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90</v>
      </c>
      <c r="AQ257" t="s">
        <v>91</v>
      </c>
      <c r="AR257" t="s"/>
      <c r="AS257" t="s"/>
      <c r="AT257" t="s">
        <v>92</v>
      </c>
      <c r="AU257" t="s">
        <v>90</v>
      </c>
      <c r="AV257" t="s"/>
      <c r="AW257" t="s"/>
      <c r="AX257" t="s">
        <v>90</v>
      </c>
      <c r="AY257" t="n">
        <v>6476380</v>
      </c>
      <c r="AZ257" t="s">
        <v>912</v>
      </c>
      <c r="BA257" t="s">
        <v>913</v>
      </c>
      <c r="BB257" t="s">
        <v>914</v>
      </c>
      <c r="BC257" t="n">
        <v>4.907164</v>
      </c>
      <c r="BD257" t="n">
        <v>52.353368</v>
      </c>
      <c r="BE257" t="s">
        <v>934</v>
      </c>
      <c r="BF257" t="s">
        <v>83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127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907</v>
      </c>
      <c r="F258" t="n">
        <v>6312013</v>
      </c>
      <c r="G258" t="s">
        <v>74</v>
      </c>
      <c r="H258" t="s">
        <v>75</v>
      </c>
      <c r="I258" t="s"/>
      <c r="J258" t="s">
        <v>76</v>
      </c>
      <c r="K258" t="n">
        <v>171.25</v>
      </c>
      <c r="L258" t="s">
        <v>77</v>
      </c>
      <c r="M258" t="s"/>
      <c r="N258" t="s">
        <v>916</v>
      </c>
      <c r="O258" t="s">
        <v>79</v>
      </c>
      <c r="P258" t="s">
        <v>909</v>
      </c>
      <c r="Q258" t="s"/>
      <c r="R258" t="s">
        <v>521</v>
      </c>
      <c r="S258" t="s">
        <v>935</v>
      </c>
      <c r="T258" t="s">
        <v>83</v>
      </c>
      <c r="U258" t="s">
        <v>84</v>
      </c>
      <c r="V258" t="s">
        <v>85</v>
      </c>
      <c r="W258" t="s">
        <v>86</v>
      </c>
      <c r="X258" t="s"/>
      <c r="Y258" t="s">
        <v>87</v>
      </c>
      <c r="Z258">
        <f>HYPERLINK("https://hotelmonitor-cachepage.eclerx.com/savepage/tk_15441703666295693_sr_8422.html","info")</f>
        <v/>
      </c>
      <c r="AA258" t="n">
        <v>619508</v>
      </c>
      <c r="AB258" t="s">
        <v>936</v>
      </c>
      <c r="AC258" t="s"/>
      <c r="AD258" t="s">
        <v>89</v>
      </c>
      <c r="AE258" t="s"/>
      <c r="AF258" t="s"/>
      <c r="AG258" t="s"/>
      <c r="AH258" t="s"/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90</v>
      </c>
      <c r="AQ258" t="s">
        <v>91</v>
      </c>
      <c r="AR258" t="s"/>
      <c r="AS258" t="s"/>
      <c r="AT258" t="s">
        <v>92</v>
      </c>
      <c r="AU258" t="s">
        <v>90</v>
      </c>
      <c r="AV258" t="s"/>
      <c r="AW258" t="s"/>
      <c r="AX258" t="s">
        <v>90</v>
      </c>
      <c r="AY258" t="n">
        <v>6476380</v>
      </c>
      <c r="AZ258" t="s">
        <v>912</v>
      </c>
      <c r="BA258" t="s">
        <v>913</v>
      </c>
      <c r="BB258" t="s">
        <v>914</v>
      </c>
      <c r="BC258" t="n">
        <v>4.907164</v>
      </c>
      <c r="BD258" t="n">
        <v>52.353368</v>
      </c>
      <c r="BE258" t="s">
        <v>111</v>
      </c>
      <c r="BF258" t="s">
        <v>83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127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907</v>
      </c>
      <c r="F259" t="n">
        <v>6312013</v>
      </c>
      <c r="G259" t="s">
        <v>74</v>
      </c>
      <c r="H259" t="s">
        <v>75</v>
      </c>
      <c r="I259" t="s"/>
      <c r="J259" t="s">
        <v>76</v>
      </c>
      <c r="K259" t="n">
        <v>228.25</v>
      </c>
      <c r="L259" t="s">
        <v>77</v>
      </c>
      <c r="M259" t="s"/>
      <c r="N259" t="s">
        <v>920</v>
      </c>
      <c r="O259" t="s">
        <v>79</v>
      </c>
      <c r="P259" t="s">
        <v>909</v>
      </c>
      <c r="Q259" t="s"/>
      <c r="R259" t="s">
        <v>521</v>
      </c>
      <c r="S259" t="s">
        <v>937</v>
      </c>
      <c r="T259" t="s">
        <v>83</v>
      </c>
      <c r="U259" t="s">
        <v>84</v>
      </c>
      <c r="V259" t="s">
        <v>85</v>
      </c>
      <c r="W259" t="s">
        <v>86</v>
      </c>
      <c r="X259" t="s"/>
      <c r="Y259" t="s">
        <v>87</v>
      </c>
      <c r="Z259">
        <f>HYPERLINK("https://hotelmonitor-cachepage.eclerx.com/savepage/tk_15441703666295693_sr_8422.html","info")</f>
        <v/>
      </c>
      <c r="AA259" t="n">
        <v>619508</v>
      </c>
      <c r="AB259" t="s">
        <v>938</v>
      </c>
      <c r="AC259" t="s"/>
      <c r="AD259" t="s">
        <v>89</v>
      </c>
      <c r="AE259" t="s"/>
      <c r="AF259" t="s"/>
      <c r="AG259" t="s"/>
      <c r="AH259" t="s"/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90</v>
      </c>
      <c r="AQ259" t="s">
        <v>91</v>
      </c>
      <c r="AR259" t="s"/>
      <c r="AS259" t="s"/>
      <c r="AT259" t="s">
        <v>92</v>
      </c>
      <c r="AU259" t="s">
        <v>90</v>
      </c>
      <c r="AV259" t="s"/>
      <c r="AW259" t="s"/>
      <c r="AX259" t="s">
        <v>90</v>
      </c>
      <c r="AY259" t="n">
        <v>6476380</v>
      </c>
      <c r="AZ259" t="s">
        <v>912</v>
      </c>
      <c r="BA259" t="s">
        <v>913</v>
      </c>
      <c r="BB259" t="s">
        <v>914</v>
      </c>
      <c r="BC259" t="n">
        <v>4.907164</v>
      </c>
      <c r="BD259" t="n">
        <v>52.353368</v>
      </c>
      <c r="BE259" t="s">
        <v>927</v>
      </c>
      <c r="BF259" t="s">
        <v>83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127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939</v>
      </c>
      <c r="F260" t="n">
        <v>1204944</v>
      </c>
      <c r="G260" t="s">
        <v>74</v>
      </c>
      <c r="H260" t="s">
        <v>75</v>
      </c>
      <c r="I260" t="s"/>
      <c r="J260" t="s">
        <v>76</v>
      </c>
      <c r="K260" t="n">
        <v>305.5</v>
      </c>
      <c r="L260" t="s">
        <v>77</v>
      </c>
      <c r="M260" t="s"/>
      <c r="N260" t="s">
        <v>940</v>
      </c>
      <c r="O260" t="s">
        <v>79</v>
      </c>
      <c r="P260" t="s">
        <v>941</v>
      </c>
      <c r="Q260" t="s"/>
      <c r="R260" t="s">
        <v>81</v>
      </c>
      <c r="S260" t="s">
        <v>942</v>
      </c>
      <c r="T260" t="s">
        <v>83</v>
      </c>
      <c r="U260" t="s">
        <v>84</v>
      </c>
      <c r="V260" t="s">
        <v>85</v>
      </c>
      <c r="W260" t="s">
        <v>86</v>
      </c>
      <c r="X260" t="s"/>
      <c r="Y260" t="s">
        <v>87</v>
      </c>
      <c r="Z260">
        <f>HYPERLINK("https://hotelmonitor-cachepage.eclerx.com/savepage/tk_15441703525545683_sr_8422.html","info")</f>
        <v/>
      </c>
      <c r="AA260" t="n">
        <v>188725</v>
      </c>
      <c r="AB260" t="s">
        <v>943</v>
      </c>
      <c r="AC260" t="s"/>
      <c r="AD260" t="s">
        <v>89</v>
      </c>
      <c r="AE260" t="s"/>
      <c r="AF260" t="s"/>
      <c r="AG260" t="s"/>
      <c r="AH260" t="s"/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61</v>
      </c>
      <c r="AQ260" t="s">
        <v>91</v>
      </c>
      <c r="AR260" t="s"/>
      <c r="AS260" t="s"/>
      <c r="AT260" t="s">
        <v>92</v>
      </c>
      <c r="AU260" t="s">
        <v>90</v>
      </c>
      <c r="AV260" t="s"/>
      <c r="AW260" t="s"/>
      <c r="AX260" t="s">
        <v>90</v>
      </c>
      <c r="AY260" t="n">
        <v>1367410</v>
      </c>
      <c r="AZ260" t="s">
        <v>944</v>
      </c>
      <c r="BA260" t="s">
        <v>945</v>
      </c>
      <c r="BB260" t="s">
        <v>946</v>
      </c>
      <c r="BC260" t="n">
        <v>4.887335</v>
      </c>
      <c r="BD260" t="n">
        <v>52.354622</v>
      </c>
      <c r="BE260" t="s">
        <v>947</v>
      </c>
      <c r="BF260" t="s">
        <v>83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127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939</v>
      </c>
      <c r="F261" t="n">
        <v>1204944</v>
      </c>
      <c r="G261" t="s">
        <v>74</v>
      </c>
      <c r="H261" t="s">
        <v>75</v>
      </c>
      <c r="I261" t="s"/>
      <c r="J261" t="s">
        <v>76</v>
      </c>
      <c r="K261" t="n">
        <v>200.75</v>
      </c>
      <c r="L261" t="s">
        <v>77</v>
      </c>
      <c r="M261" t="s"/>
      <c r="N261" t="s">
        <v>834</v>
      </c>
      <c r="O261" t="s">
        <v>79</v>
      </c>
      <c r="P261" t="s">
        <v>941</v>
      </c>
      <c r="Q261" t="s"/>
      <c r="R261" t="s">
        <v>81</v>
      </c>
      <c r="S261" t="s">
        <v>948</v>
      </c>
      <c r="T261" t="s">
        <v>83</v>
      </c>
      <c r="U261" t="s">
        <v>84</v>
      </c>
      <c r="V261" t="s">
        <v>85</v>
      </c>
      <c r="W261" t="s">
        <v>86</v>
      </c>
      <c r="X261" t="s"/>
      <c r="Y261" t="s">
        <v>87</v>
      </c>
      <c r="Z261">
        <f>HYPERLINK("https://hotelmonitor-cachepage.eclerx.com/savepage/tk_15441703525545683_sr_8422.html","info")</f>
        <v/>
      </c>
      <c r="AA261" t="n">
        <v>188725</v>
      </c>
      <c r="AB261" t="s">
        <v>949</v>
      </c>
      <c r="AC261" t="s"/>
      <c r="AD261" t="s">
        <v>89</v>
      </c>
      <c r="AE261" t="s"/>
      <c r="AF261" t="s"/>
      <c r="AG261" t="s"/>
      <c r="AH261" t="s"/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61</v>
      </c>
      <c r="AQ261" t="s">
        <v>91</v>
      </c>
      <c r="AR261" t="s"/>
      <c r="AS261" t="s"/>
      <c r="AT261" t="s">
        <v>92</v>
      </c>
      <c r="AU261" t="s">
        <v>90</v>
      </c>
      <c r="AV261" t="s"/>
      <c r="AW261" t="s"/>
      <c r="AX261" t="s">
        <v>90</v>
      </c>
      <c r="AY261" t="n">
        <v>1367410</v>
      </c>
      <c r="AZ261" t="s">
        <v>944</v>
      </c>
      <c r="BA261" t="s">
        <v>945</v>
      </c>
      <c r="BB261" t="s">
        <v>946</v>
      </c>
      <c r="BC261" t="n">
        <v>4.887335</v>
      </c>
      <c r="BD261" t="n">
        <v>52.354622</v>
      </c>
      <c r="BE261" t="s">
        <v>305</v>
      </c>
      <c r="BF261" t="s">
        <v>83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127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939</v>
      </c>
      <c r="F262" t="n">
        <v>1204944</v>
      </c>
      <c r="G262" t="s">
        <v>74</v>
      </c>
      <c r="H262" t="s">
        <v>75</v>
      </c>
      <c r="I262" t="s"/>
      <c r="J262" t="s">
        <v>76</v>
      </c>
      <c r="K262" t="n">
        <v>136.5</v>
      </c>
      <c r="L262" t="s">
        <v>77</v>
      </c>
      <c r="M262" t="s"/>
      <c r="N262" t="s">
        <v>128</v>
      </c>
      <c r="O262" t="s">
        <v>79</v>
      </c>
      <c r="P262" t="s">
        <v>941</v>
      </c>
      <c r="Q262" t="s"/>
      <c r="R262" t="s">
        <v>81</v>
      </c>
      <c r="S262" t="s">
        <v>950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HYPERLINK("https://hotelmonitor-cachepage.eclerx.com/savepage/tk_15441703525545683_sr_8422.html","info")</f>
        <v/>
      </c>
      <c r="AA262" t="n">
        <v>188725</v>
      </c>
      <c r="AB262" t="s">
        <v>951</v>
      </c>
      <c r="AC262" t="s"/>
      <c r="AD262" t="s">
        <v>89</v>
      </c>
      <c r="AE262" t="s"/>
      <c r="AF262" t="s"/>
      <c r="AG262" t="s"/>
      <c r="AH262" t="s"/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61</v>
      </c>
      <c r="AQ262" t="s">
        <v>91</v>
      </c>
      <c r="AR262" t="s"/>
      <c r="AS262" t="s"/>
      <c r="AT262" t="s">
        <v>92</v>
      </c>
      <c r="AU262" t="s">
        <v>90</v>
      </c>
      <c r="AV262" t="s"/>
      <c r="AW262" t="s"/>
      <c r="AX262" t="s">
        <v>90</v>
      </c>
      <c r="AY262" t="n">
        <v>1367410</v>
      </c>
      <c r="AZ262" t="s">
        <v>944</v>
      </c>
      <c r="BA262" t="s">
        <v>945</v>
      </c>
      <c r="BB262" t="s">
        <v>946</v>
      </c>
      <c r="BC262" t="n">
        <v>4.887335</v>
      </c>
      <c r="BD262" t="n">
        <v>52.354622</v>
      </c>
      <c r="BE262" t="s">
        <v>283</v>
      </c>
      <c r="BF262" t="s">
        <v>83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127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939</v>
      </c>
      <c r="F263" t="n">
        <v>1204944</v>
      </c>
      <c r="G263" t="s">
        <v>74</v>
      </c>
      <c r="H263" t="s">
        <v>75</v>
      </c>
      <c r="I263" t="s"/>
      <c r="J263" t="s">
        <v>76</v>
      </c>
      <c r="K263" t="n">
        <v>200.75</v>
      </c>
      <c r="L263" t="s">
        <v>77</v>
      </c>
      <c r="M263" t="s"/>
      <c r="N263" t="s">
        <v>634</v>
      </c>
      <c r="O263" t="s">
        <v>79</v>
      </c>
      <c r="P263" t="s">
        <v>941</v>
      </c>
      <c r="Q263" t="s"/>
      <c r="R263" t="s">
        <v>81</v>
      </c>
      <c r="S263" t="s">
        <v>948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HYPERLINK("https://hotelmonitor-cachepage.eclerx.com/savepage/tk_15441703525545683_sr_8422.html","info")</f>
        <v/>
      </c>
      <c r="AA263" t="n">
        <v>188725</v>
      </c>
      <c r="AB263" t="s">
        <v>952</v>
      </c>
      <c r="AC263" t="s"/>
      <c r="AD263" t="s">
        <v>89</v>
      </c>
      <c r="AE263" t="s"/>
      <c r="AF263" t="s"/>
      <c r="AG263" t="s"/>
      <c r="AH263" t="s"/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61</v>
      </c>
      <c r="AQ263" t="s">
        <v>91</v>
      </c>
      <c r="AR263" t="s"/>
      <c r="AS263" t="s"/>
      <c r="AT263" t="s">
        <v>92</v>
      </c>
      <c r="AU263" t="s">
        <v>90</v>
      </c>
      <c r="AV263" t="s"/>
      <c r="AW263" t="s"/>
      <c r="AX263" t="s">
        <v>90</v>
      </c>
      <c r="AY263" t="n">
        <v>1367410</v>
      </c>
      <c r="AZ263" t="s">
        <v>944</v>
      </c>
      <c r="BA263" t="s">
        <v>945</v>
      </c>
      <c r="BB263" t="s">
        <v>946</v>
      </c>
      <c r="BC263" t="n">
        <v>4.887335</v>
      </c>
      <c r="BD263" t="n">
        <v>52.354622</v>
      </c>
      <c r="BE263" t="s">
        <v>305</v>
      </c>
      <c r="BF263" t="s">
        <v>83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127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939</v>
      </c>
      <c r="F264" t="n">
        <v>1204944</v>
      </c>
      <c r="G264" t="s">
        <v>74</v>
      </c>
      <c r="H264" t="s">
        <v>75</v>
      </c>
      <c r="I264" t="s"/>
      <c r="J264" t="s">
        <v>76</v>
      </c>
      <c r="K264" t="n">
        <v>191.25</v>
      </c>
      <c r="L264" t="s">
        <v>77</v>
      </c>
      <c r="M264" t="s"/>
      <c r="N264" t="s">
        <v>953</v>
      </c>
      <c r="O264" t="s">
        <v>79</v>
      </c>
      <c r="P264" t="s">
        <v>941</v>
      </c>
      <c r="Q264" t="s"/>
      <c r="R264" t="s">
        <v>81</v>
      </c>
      <c r="S264" t="s">
        <v>954</v>
      </c>
      <c r="T264" t="s">
        <v>83</v>
      </c>
      <c r="U264" t="s">
        <v>84</v>
      </c>
      <c r="V264" t="s">
        <v>85</v>
      </c>
      <c r="W264" t="s">
        <v>86</v>
      </c>
      <c r="X264" t="s"/>
      <c r="Y264" t="s">
        <v>87</v>
      </c>
      <c r="Z264">
        <f>HYPERLINK("https://hotelmonitor-cachepage.eclerx.com/savepage/tk_15441703525545683_sr_8422.html","info")</f>
        <v/>
      </c>
      <c r="AA264" t="n">
        <v>188725</v>
      </c>
      <c r="AB264" t="s">
        <v>955</v>
      </c>
      <c r="AC264" t="s"/>
      <c r="AD264" t="s">
        <v>89</v>
      </c>
      <c r="AE264" t="s"/>
      <c r="AF264" t="s"/>
      <c r="AG264" t="s"/>
      <c r="AH264" t="s"/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61</v>
      </c>
      <c r="AQ264" t="s">
        <v>91</v>
      </c>
      <c r="AR264" t="s"/>
      <c r="AS264" t="s"/>
      <c r="AT264" t="s">
        <v>92</v>
      </c>
      <c r="AU264" t="s">
        <v>90</v>
      </c>
      <c r="AV264" t="s"/>
      <c r="AW264" t="s"/>
      <c r="AX264" t="s">
        <v>90</v>
      </c>
      <c r="AY264" t="n">
        <v>1367410</v>
      </c>
      <c r="AZ264" t="s">
        <v>944</v>
      </c>
      <c r="BA264" t="s">
        <v>945</v>
      </c>
      <c r="BB264" t="s">
        <v>946</v>
      </c>
      <c r="BC264" t="n">
        <v>4.887335</v>
      </c>
      <c r="BD264" t="n">
        <v>52.354622</v>
      </c>
      <c r="BE264" t="s">
        <v>956</v>
      </c>
      <c r="BF264" t="s">
        <v>83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127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939</v>
      </c>
      <c r="F265" t="n">
        <v>1204944</v>
      </c>
      <c r="G265" t="s">
        <v>74</v>
      </c>
      <c r="H265" t="s">
        <v>75</v>
      </c>
      <c r="I265" t="s"/>
      <c r="J265" t="s">
        <v>76</v>
      </c>
      <c r="K265" t="n">
        <v>295.75</v>
      </c>
      <c r="L265" t="s">
        <v>77</v>
      </c>
      <c r="M265" t="s"/>
      <c r="N265" t="s">
        <v>957</v>
      </c>
      <c r="O265" t="s">
        <v>79</v>
      </c>
      <c r="P265" t="s">
        <v>941</v>
      </c>
      <c r="Q265" t="s"/>
      <c r="R265" t="s">
        <v>81</v>
      </c>
      <c r="S265" t="s">
        <v>958</v>
      </c>
      <c r="T265" t="s">
        <v>83</v>
      </c>
      <c r="U265" t="s">
        <v>84</v>
      </c>
      <c r="V265" t="s">
        <v>85</v>
      </c>
      <c r="W265" t="s">
        <v>86</v>
      </c>
      <c r="X265" t="s"/>
      <c r="Y265" t="s">
        <v>87</v>
      </c>
      <c r="Z265">
        <f>HYPERLINK("https://hotelmonitor-cachepage.eclerx.com/savepage/tk_15441703525545683_sr_8422.html","info")</f>
        <v/>
      </c>
      <c r="AA265" t="n">
        <v>188725</v>
      </c>
      <c r="AB265" t="s">
        <v>959</v>
      </c>
      <c r="AC265" t="s"/>
      <c r="AD265" t="s">
        <v>89</v>
      </c>
      <c r="AE265" t="s"/>
      <c r="AF265" t="s"/>
      <c r="AG265" t="s"/>
      <c r="AH265" t="s"/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61</v>
      </c>
      <c r="AQ265" t="s">
        <v>91</v>
      </c>
      <c r="AR265" t="s"/>
      <c r="AS265" t="s"/>
      <c r="AT265" t="s">
        <v>92</v>
      </c>
      <c r="AU265" t="s">
        <v>90</v>
      </c>
      <c r="AV265" t="s"/>
      <c r="AW265" t="s"/>
      <c r="AX265" t="s">
        <v>90</v>
      </c>
      <c r="AY265" t="n">
        <v>1367410</v>
      </c>
      <c r="AZ265" t="s">
        <v>944</v>
      </c>
      <c r="BA265" t="s">
        <v>945</v>
      </c>
      <c r="BB265" t="s">
        <v>946</v>
      </c>
      <c r="BC265" t="n">
        <v>4.887335</v>
      </c>
      <c r="BD265" t="n">
        <v>52.354622</v>
      </c>
      <c r="BE265" t="s">
        <v>960</v>
      </c>
      <c r="BF265" t="s">
        <v>83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127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939</v>
      </c>
      <c r="F266" t="n">
        <v>1204944</v>
      </c>
      <c r="G266" t="s">
        <v>74</v>
      </c>
      <c r="H266" t="s">
        <v>75</v>
      </c>
      <c r="I266" t="s"/>
      <c r="J266" t="s">
        <v>76</v>
      </c>
      <c r="K266" t="n">
        <v>180.5</v>
      </c>
      <c r="L266" t="s">
        <v>77</v>
      </c>
      <c r="M266" t="s"/>
      <c r="N266" t="s">
        <v>961</v>
      </c>
      <c r="O266" t="s">
        <v>79</v>
      </c>
      <c r="P266" t="s">
        <v>941</v>
      </c>
      <c r="Q266" t="s"/>
      <c r="R266" t="s">
        <v>81</v>
      </c>
      <c r="S266" t="s">
        <v>962</v>
      </c>
      <c r="T266" t="s">
        <v>83</v>
      </c>
      <c r="U266" t="s">
        <v>84</v>
      </c>
      <c r="V266" t="s">
        <v>85</v>
      </c>
      <c r="W266" t="s">
        <v>86</v>
      </c>
      <c r="X266" t="s"/>
      <c r="Y266" t="s">
        <v>87</v>
      </c>
      <c r="Z266">
        <f>HYPERLINK("https://hotelmonitor-cachepage.eclerx.com/savepage/tk_15441703525545683_sr_8422.html","info")</f>
        <v/>
      </c>
      <c r="AA266" t="n">
        <v>188725</v>
      </c>
      <c r="AB266" t="s">
        <v>963</v>
      </c>
      <c r="AC266" t="s"/>
      <c r="AD266" t="s">
        <v>89</v>
      </c>
      <c r="AE266" t="s"/>
      <c r="AF266" t="s"/>
      <c r="AG266" t="s"/>
      <c r="AH266" t="s"/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61</v>
      </c>
      <c r="AQ266" t="s">
        <v>91</v>
      </c>
      <c r="AR266" t="s"/>
      <c r="AS266" t="s"/>
      <c r="AT266" t="s">
        <v>92</v>
      </c>
      <c r="AU266" t="s">
        <v>90</v>
      </c>
      <c r="AV266" t="s"/>
      <c r="AW266" t="s"/>
      <c r="AX266" t="s">
        <v>90</v>
      </c>
      <c r="AY266" t="n">
        <v>1367410</v>
      </c>
      <c r="AZ266" t="s">
        <v>944</v>
      </c>
      <c r="BA266" t="s">
        <v>945</v>
      </c>
      <c r="BB266" t="s">
        <v>946</v>
      </c>
      <c r="BC266" t="n">
        <v>4.887335</v>
      </c>
      <c r="BD266" t="n">
        <v>52.354622</v>
      </c>
      <c r="BE266" t="s">
        <v>964</v>
      </c>
      <c r="BF266" t="s">
        <v>83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127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965</v>
      </c>
      <c r="F267" t="n">
        <v>529804</v>
      </c>
      <c r="G267" t="s">
        <v>74</v>
      </c>
      <c r="H267" t="s">
        <v>75</v>
      </c>
      <c r="I267" t="s"/>
      <c r="J267" t="s">
        <v>76</v>
      </c>
      <c r="K267" t="n">
        <v>57</v>
      </c>
      <c r="L267" t="s">
        <v>77</v>
      </c>
      <c r="M267" t="s"/>
      <c r="N267" t="s">
        <v>966</v>
      </c>
      <c r="O267" t="s">
        <v>79</v>
      </c>
      <c r="P267" t="s">
        <v>967</v>
      </c>
      <c r="Q267" t="s"/>
      <c r="R267" t="s">
        <v>120</v>
      </c>
      <c r="S267" t="s">
        <v>968</v>
      </c>
      <c r="T267" t="s">
        <v>83</v>
      </c>
      <c r="U267" t="s">
        <v>84</v>
      </c>
      <c r="V267" t="s">
        <v>85</v>
      </c>
      <c r="W267" t="s">
        <v>86</v>
      </c>
      <c r="X267" t="s"/>
      <c r="Y267" t="s">
        <v>87</v>
      </c>
      <c r="Z267">
        <f>HYPERLINK("https://hotelmonitor-cachepage.eclerx.com/savepage/tk_15441703308582585_sr_8422.html","info")</f>
        <v/>
      </c>
      <c r="AA267" t="n">
        <v>9076</v>
      </c>
      <c r="AB267" t="s">
        <v>969</v>
      </c>
      <c r="AC267" t="s"/>
      <c r="AD267" t="s">
        <v>89</v>
      </c>
      <c r="AE267" t="s"/>
      <c r="AF267" t="s"/>
      <c r="AG267" t="s"/>
      <c r="AH267" t="s"/>
      <c r="AI267" t="s"/>
      <c r="AJ267" t="s"/>
      <c r="AK267" t="s">
        <v>90</v>
      </c>
      <c r="AL267" t="s"/>
      <c r="AM267" t="s"/>
      <c r="AN267" t="s">
        <v>90</v>
      </c>
      <c r="AO267" t="s"/>
      <c r="AP267" t="n">
        <v>16</v>
      </c>
      <c r="AQ267" t="s">
        <v>91</v>
      </c>
      <c r="AR267" t="s"/>
      <c r="AS267" t="s"/>
      <c r="AT267" t="s">
        <v>92</v>
      </c>
      <c r="AU267" t="s">
        <v>90</v>
      </c>
      <c r="AV267" t="s"/>
      <c r="AW267" t="s"/>
      <c r="AX267" t="s">
        <v>93</v>
      </c>
      <c r="AY267" t="n">
        <v>6048245</v>
      </c>
      <c r="AZ267" t="s">
        <v>970</v>
      </c>
      <c r="BA267" t="s">
        <v>971</v>
      </c>
      <c r="BB267" t="s">
        <v>972</v>
      </c>
      <c r="BC267" t="n">
        <v>4.79496</v>
      </c>
      <c r="BD267" t="n">
        <v>52.3255</v>
      </c>
      <c r="BE267" t="s">
        <v>973</v>
      </c>
      <c r="BF267" t="s">
        <v>83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98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965</v>
      </c>
      <c r="F268" t="n">
        <v>529804</v>
      </c>
      <c r="G268" t="s">
        <v>74</v>
      </c>
      <c r="H268" t="s">
        <v>75</v>
      </c>
      <c r="I268" t="s"/>
      <c r="J268" t="s">
        <v>76</v>
      </c>
      <c r="K268" t="n">
        <v>59.25</v>
      </c>
      <c r="L268" t="s">
        <v>77</v>
      </c>
      <c r="M268" t="s"/>
      <c r="N268" t="s">
        <v>966</v>
      </c>
      <c r="O268" t="s">
        <v>79</v>
      </c>
      <c r="P268" t="s">
        <v>967</v>
      </c>
      <c r="Q268" t="s"/>
      <c r="R268" t="s">
        <v>120</v>
      </c>
      <c r="S268" t="s">
        <v>974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HYPERLINK("https://hotelmonitor-cachepage.eclerx.com/savepage/tk_15441703308582585_sr_8422.html","info")</f>
        <v/>
      </c>
      <c r="AA268" t="n">
        <v>9076</v>
      </c>
      <c r="AB268" t="s">
        <v>975</v>
      </c>
      <c r="AC268" t="s"/>
      <c r="AD268" t="s">
        <v>89</v>
      </c>
      <c r="AE268" t="s"/>
      <c r="AF268" t="s"/>
      <c r="AG268" t="s"/>
      <c r="AH268" t="s"/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16</v>
      </c>
      <c r="AQ268" t="s">
        <v>91</v>
      </c>
      <c r="AR268" t="s"/>
      <c r="AS268" t="s"/>
      <c r="AT268" t="s">
        <v>92</v>
      </c>
      <c r="AU268" t="s">
        <v>90</v>
      </c>
      <c r="AV268" t="s"/>
      <c r="AW268" t="s"/>
      <c r="AX268" t="s">
        <v>93</v>
      </c>
      <c r="AY268" t="n">
        <v>6048245</v>
      </c>
      <c r="AZ268" t="s">
        <v>970</v>
      </c>
      <c r="BA268" t="s">
        <v>971</v>
      </c>
      <c r="BB268" t="s">
        <v>972</v>
      </c>
      <c r="BC268" t="n">
        <v>4.79496</v>
      </c>
      <c r="BD268" t="n">
        <v>52.3255</v>
      </c>
      <c r="BE268" t="s">
        <v>603</v>
      </c>
      <c r="BF268" t="s">
        <v>83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98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965</v>
      </c>
      <c r="F269" t="n">
        <v>529804</v>
      </c>
      <c r="G269" t="s">
        <v>74</v>
      </c>
      <c r="H269" t="s">
        <v>75</v>
      </c>
      <c r="I269" t="s"/>
      <c r="J269" t="s">
        <v>76</v>
      </c>
      <c r="K269" t="n">
        <v>61.5</v>
      </c>
      <c r="L269" t="s">
        <v>77</v>
      </c>
      <c r="M269" t="s"/>
      <c r="N269" t="s">
        <v>976</v>
      </c>
      <c r="O269" t="s">
        <v>79</v>
      </c>
      <c r="P269" t="s">
        <v>967</v>
      </c>
      <c r="Q269" t="s"/>
      <c r="R269" t="s">
        <v>120</v>
      </c>
      <c r="S269" t="s">
        <v>152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HYPERLINK("https://hotelmonitor-cachepage.eclerx.com/savepage/tk_15441703308582585_sr_8422.html","info")</f>
        <v/>
      </c>
      <c r="AA269" t="n">
        <v>9076</v>
      </c>
      <c r="AB269" t="s">
        <v>977</v>
      </c>
      <c r="AC269" t="s"/>
      <c r="AD269" t="s">
        <v>89</v>
      </c>
      <c r="AE269" t="s"/>
      <c r="AF269" t="s"/>
      <c r="AG269" t="s"/>
      <c r="AH269" t="s"/>
      <c r="AI269" t="s"/>
      <c r="AJ269" t="s"/>
      <c r="AK269" t="s">
        <v>90</v>
      </c>
      <c r="AL269" t="s"/>
      <c r="AM269" t="s"/>
      <c r="AN269" t="s">
        <v>90</v>
      </c>
      <c r="AO269" t="s"/>
      <c r="AP269" t="n">
        <v>16</v>
      </c>
      <c r="AQ269" t="s">
        <v>91</v>
      </c>
      <c r="AR269" t="s"/>
      <c r="AS269" t="s"/>
      <c r="AT269" t="s">
        <v>92</v>
      </c>
      <c r="AU269" t="s">
        <v>90</v>
      </c>
      <c r="AV269" t="s"/>
      <c r="AW269" t="s"/>
      <c r="AX269" t="s">
        <v>93</v>
      </c>
      <c r="AY269" t="n">
        <v>6048245</v>
      </c>
      <c r="AZ269" t="s">
        <v>970</v>
      </c>
      <c r="BA269" t="s">
        <v>971</v>
      </c>
      <c r="BB269" t="s">
        <v>972</v>
      </c>
      <c r="BC269" t="n">
        <v>4.79496</v>
      </c>
      <c r="BD269" t="n">
        <v>52.3255</v>
      </c>
      <c r="BE269" t="s">
        <v>658</v>
      </c>
      <c r="BF269" t="s">
        <v>83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98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965</v>
      </c>
      <c r="F270" t="n">
        <v>529804</v>
      </c>
      <c r="G270" t="s">
        <v>74</v>
      </c>
      <c r="H270" t="s">
        <v>75</v>
      </c>
      <c r="I270" t="s"/>
      <c r="J270" t="s">
        <v>76</v>
      </c>
      <c r="K270" t="n">
        <v>63.75</v>
      </c>
      <c r="L270" t="s">
        <v>77</v>
      </c>
      <c r="M270" t="s"/>
      <c r="N270" t="s">
        <v>976</v>
      </c>
      <c r="O270" t="s">
        <v>79</v>
      </c>
      <c r="P270" t="s">
        <v>967</v>
      </c>
      <c r="Q270" t="s"/>
      <c r="R270" t="s">
        <v>120</v>
      </c>
      <c r="S270" t="s">
        <v>978</v>
      </c>
      <c r="T270" t="s">
        <v>83</v>
      </c>
      <c r="U270" t="s">
        <v>84</v>
      </c>
      <c r="V270" t="s">
        <v>85</v>
      </c>
      <c r="W270" t="s">
        <v>86</v>
      </c>
      <c r="X270" t="s"/>
      <c r="Y270" t="s">
        <v>87</v>
      </c>
      <c r="Z270">
        <f>HYPERLINK("https://hotelmonitor-cachepage.eclerx.com/savepage/tk_15441703308582585_sr_8422.html","info")</f>
        <v/>
      </c>
      <c r="AA270" t="n">
        <v>9076</v>
      </c>
      <c r="AB270" t="s">
        <v>979</v>
      </c>
      <c r="AC270" t="s"/>
      <c r="AD270" t="s">
        <v>89</v>
      </c>
      <c r="AE270" t="s"/>
      <c r="AF270" t="s"/>
      <c r="AG270" t="s"/>
      <c r="AH270" t="s"/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16</v>
      </c>
      <c r="AQ270" t="s">
        <v>91</v>
      </c>
      <c r="AR270" t="s"/>
      <c r="AS270" t="s"/>
      <c r="AT270" t="s">
        <v>92</v>
      </c>
      <c r="AU270" t="s">
        <v>90</v>
      </c>
      <c r="AV270" t="s"/>
      <c r="AW270" t="s"/>
      <c r="AX270" t="s">
        <v>93</v>
      </c>
      <c r="AY270" t="n">
        <v>6048245</v>
      </c>
      <c r="AZ270" t="s">
        <v>970</v>
      </c>
      <c r="BA270" t="s">
        <v>971</v>
      </c>
      <c r="BB270" t="s">
        <v>972</v>
      </c>
      <c r="BC270" t="n">
        <v>4.79496</v>
      </c>
      <c r="BD270" t="n">
        <v>52.3255</v>
      </c>
      <c r="BE270" t="s">
        <v>980</v>
      </c>
      <c r="BF270" t="s">
        <v>83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98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965</v>
      </c>
      <c r="F271" t="n">
        <v>529804</v>
      </c>
      <c r="G271" t="s">
        <v>74</v>
      </c>
      <c r="H271" t="s">
        <v>75</v>
      </c>
      <c r="I271" t="s"/>
      <c r="J271" t="s">
        <v>76</v>
      </c>
      <c r="K271" t="n">
        <v>70.5</v>
      </c>
      <c r="L271" t="s">
        <v>77</v>
      </c>
      <c r="M271" t="s"/>
      <c r="N271" t="s">
        <v>981</v>
      </c>
      <c r="O271" t="s">
        <v>79</v>
      </c>
      <c r="P271" t="s">
        <v>967</v>
      </c>
      <c r="Q271" t="s"/>
      <c r="R271" t="s">
        <v>120</v>
      </c>
      <c r="S271" t="s">
        <v>156</v>
      </c>
      <c r="T271" t="s">
        <v>83</v>
      </c>
      <c r="U271" t="s">
        <v>84</v>
      </c>
      <c r="V271" t="s">
        <v>85</v>
      </c>
      <c r="W271" t="s">
        <v>86</v>
      </c>
      <c r="X271" t="s"/>
      <c r="Y271" t="s">
        <v>87</v>
      </c>
      <c r="Z271">
        <f>HYPERLINK("https://hotelmonitor-cachepage.eclerx.com/savepage/tk_15441703308582585_sr_8422.html","info")</f>
        <v/>
      </c>
      <c r="AA271" t="n">
        <v>9076</v>
      </c>
      <c r="AB271" t="s">
        <v>982</v>
      </c>
      <c r="AC271" t="s"/>
      <c r="AD271" t="s">
        <v>89</v>
      </c>
      <c r="AE271" t="s"/>
      <c r="AF271" t="s"/>
      <c r="AG271" t="s"/>
      <c r="AH271" t="s"/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16</v>
      </c>
      <c r="AQ271" t="s">
        <v>91</v>
      </c>
      <c r="AR271" t="s"/>
      <c r="AS271" t="s"/>
      <c r="AT271" t="s">
        <v>92</v>
      </c>
      <c r="AU271" t="s">
        <v>90</v>
      </c>
      <c r="AV271" t="s"/>
      <c r="AW271" t="s"/>
      <c r="AX271" t="s">
        <v>93</v>
      </c>
      <c r="AY271" t="n">
        <v>6048245</v>
      </c>
      <c r="AZ271" t="s">
        <v>970</v>
      </c>
      <c r="BA271" t="s">
        <v>971</v>
      </c>
      <c r="BB271" t="s">
        <v>972</v>
      </c>
      <c r="BC271" t="n">
        <v>4.79496</v>
      </c>
      <c r="BD271" t="n">
        <v>52.3255</v>
      </c>
      <c r="BE271" t="s">
        <v>983</v>
      </c>
      <c r="BF271" t="s">
        <v>83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98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965</v>
      </c>
      <c r="F272" t="n">
        <v>529804</v>
      </c>
      <c r="G272" t="s">
        <v>74</v>
      </c>
      <c r="H272" t="s">
        <v>75</v>
      </c>
      <c r="I272" t="s"/>
      <c r="J272" t="s">
        <v>76</v>
      </c>
      <c r="K272" t="n">
        <v>72.5</v>
      </c>
      <c r="L272" t="s">
        <v>77</v>
      </c>
      <c r="M272" t="s"/>
      <c r="N272" t="s">
        <v>966</v>
      </c>
      <c r="O272" t="s">
        <v>79</v>
      </c>
      <c r="P272" t="s">
        <v>967</v>
      </c>
      <c r="Q272" t="s"/>
      <c r="R272" t="s">
        <v>120</v>
      </c>
      <c r="S272" t="s">
        <v>164</v>
      </c>
      <c r="T272" t="s">
        <v>83</v>
      </c>
      <c r="U272" t="s">
        <v>84</v>
      </c>
      <c r="V272" t="s">
        <v>85</v>
      </c>
      <c r="W272" t="s">
        <v>108</v>
      </c>
      <c r="X272" t="s"/>
      <c r="Y272" t="s">
        <v>87</v>
      </c>
      <c r="Z272">
        <f>HYPERLINK("https://hotelmonitor-cachepage.eclerx.com/savepage/tk_15441703308582585_sr_8422.html","info")</f>
        <v/>
      </c>
      <c r="AA272" t="n">
        <v>9076</v>
      </c>
      <c r="AB272" t="s">
        <v>984</v>
      </c>
      <c r="AC272" t="s"/>
      <c r="AD272" t="s">
        <v>89</v>
      </c>
      <c r="AE272" t="s"/>
      <c r="AF272" t="s"/>
      <c r="AG272" t="s"/>
      <c r="AH272" t="s"/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16</v>
      </c>
      <c r="AQ272" t="s">
        <v>91</v>
      </c>
      <c r="AR272" t="s"/>
      <c r="AS272" t="s"/>
      <c r="AT272" t="s">
        <v>92</v>
      </c>
      <c r="AU272" t="s">
        <v>90</v>
      </c>
      <c r="AV272" t="s"/>
      <c r="AW272" t="s"/>
      <c r="AX272" t="s">
        <v>93</v>
      </c>
      <c r="AY272" t="n">
        <v>6048245</v>
      </c>
      <c r="AZ272" t="s">
        <v>970</v>
      </c>
      <c r="BA272" t="s">
        <v>971</v>
      </c>
      <c r="BB272" t="s">
        <v>972</v>
      </c>
      <c r="BC272" t="n">
        <v>4.79496</v>
      </c>
      <c r="BD272" t="n">
        <v>52.3255</v>
      </c>
      <c r="BE272" t="s">
        <v>471</v>
      </c>
      <c r="BF272" t="s">
        <v>83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98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965</v>
      </c>
      <c r="F273" t="n">
        <v>529804</v>
      </c>
      <c r="G273" t="s">
        <v>74</v>
      </c>
      <c r="H273" t="s">
        <v>75</v>
      </c>
      <c r="I273" t="s"/>
      <c r="J273" t="s">
        <v>76</v>
      </c>
      <c r="K273" t="n">
        <v>72.75</v>
      </c>
      <c r="L273" t="s">
        <v>77</v>
      </c>
      <c r="M273" t="s"/>
      <c r="N273" t="s">
        <v>981</v>
      </c>
      <c r="O273" t="s">
        <v>79</v>
      </c>
      <c r="P273" t="s">
        <v>967</v>
      </c>
      <c r="Q273" t="s"/>
      <c r="R273" t="s">
        <v>120</v>
      </c>
      <c r="S273" t="s">
        <v>985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HYPERLINK("https://hotelmonitor-cachepage.eclerx.com/savepage/tk_15441703308582585_sr_8422.html","info")</f>
        <v/>
      </c>
      <c r="AA273" t="n">
        <v>9076</v>
      </c>
      <c r="AB273" t="s">
        <v>986</v>
      </c>
      <c r="AC273" t="s"/>
      <c r="AD273" t="s">
        <v>89</v>
      </c>
      <c r="AE273" t="s"/>
      <c r="AF273" t="s"/>
      <c r="AG273" t="s"/>
      <c r="AH273" t="s"/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16</v>
      </c>
      <c r="AQ273" t="s">
        <v>91</v>
      </c>
      <c r="AR273" t="s"/>
      <c r="AS273" t="s"/>
      <c r="AT273" t="s">
        <v>92</v>
      </c>
      <c r="AU273" t="s">
        <v>90</v>
      </c>
      <c r="AV273" t="s"/>
      <c r="AW273" t="s"/>
      <c r="AX273" t="s">
        <v>93</v>
      </c>
      <c r="AY273" t="n">
        <v>6048245</v>
      </c>
      <c r="AZ273" t="s">
        <v>970</v>
      </c>
      <c r="BA273" t="s">
        <v>971</v>
      </c>
      <c r="BB273" t="s">
        <v>972</v>
      </c>
      <c r="BC273" t="n">
        <v>4.79496</v>
      </c>
      <c r="BD273" t="n">
        <v>52.3255</v>
      </c>
      <c r="BE273" t="s">
        <v>987</v>
      </c>
      <c r="BF273" t="s">
        <v>83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98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965</v>
      </c>
      <c r="F274" t="n">
        <v>529804</v>
      </c>
      <c r="G274" t="s">
        <v>74</v>
      </c>
      <c r="H274" t="s">
        <v>75</v>
      </c>
      <c r="I274" t="s"/>
      <c r="J274" t="s">
        <v>76</v>
      </c>
      <c r="K274" t="n">
        <v>77</v>
      </c>
      <c r="L274" t="s">
        <v>77</v>
      </c>
      <c r="M274" t="s"/>
      <c r="N274" t="s">
        <v>976</v>
      </c>
      <c r="O274" t="s">
        <v>79</v>
      </c>
      <c r="P274" t="s">
        <v>967</v>
      </c>
      <c r="Q274" t="s"/>
      <c r="R274" t="s">
        <v>120</v>
      </c>
      <c r="S274" t="s">
        <v>82</v>
      </c>
      <c r="T274" t="s">
        <v>83</v>
      </c>
      <c r="U274" t="s">
        <v>84</v>
      </c>
      <c r="V274" t="s">
        <v>85</v>
      </c>
      <c r="W274" t="s">
        <v>108</v>
      </c>
      <c r="X274" t="s"/>
      <c r="Y274" t="s">
        <v>87</v>
      </c>
      <c r="Z274">
        <f>HYPERLINK("https://hotelmonitor-cachepage.eclerx.com/savepage/tk_15441703308582585_sr_8422.html","info")</f>
        <v/>
      </c>
      <c r="AA274" t="n">
        <v>9076</v>
      </c>
      <c r="AB274" t="s">
        <v>988</v>
      </c>
      <c r="AC274" t="s"/>
      <c r="AD274" t="s">
        <v>89</v>
      </c>
      <c r="AE274" t="s"/>
      <c r="AF274" t="s"/>
      <c r="AG274" t="s"/>
      <c r="AH274" t="s"/>
      <c r="AI274" t="s"/>
      <c r="AJ274" t="s"/>
      <c r="AK274" t="s">
        <v>90</v>
      </c>
      <c r="AL274" t="s"/>
      <c r="AM274" t="s"/>
      <c r="AN274" t="s">
        <v>90</v>
      </c>
      <c r="AO274" t="s"/>
      <c r="AP274" t="n">
        <v>16</v>
      </c>
      <c r="AQ274" t="s">
        <v>91</v>
      </c>
      <c r="AR274" t="s"/>
      <c r="AS274" t="s"/>
      <c r="AT274" t="s">
        <v>92</v>
      </c>
      <c r="AU274" t="s">
        <v>90</v>
      </c>
      <c r="AV274" t="s"/>
      <c r="AW274" t="s"/>
      <c r="AX274" t="s">
        <v>93</v>
      </c>
      <c r="AY274" t="n">
        <v>6048245</v>
      </c>
      <c r="AZ274" t="s">
        <v>970</v>
      </c>
      <c r="BA274" t="s">
        <v>971</v>
      </c>
      <c r="BB274" t="s">
        <v>972</v>
      </c>
      <c r="BC274" t="n">
        <v>4.79496</v>
      </c>
      <c r="BD274" t="n">
        <v>52.3255</v>
      </c>
      <c r="BE274" t="s">
        <v>985</v>
      </c>
      <c r="BF274" t="s">
        <v>83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98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965</v>
      </c>
      <c r="F275" t="n">
        <v>529804</v>
      </c>
      <c r="G275" t="s">
        <v>74</v>
      </c>
      <c r="H275" t="s">
        <v>75</v>
      </c>
      <c r="I275" t="s"/>
      <c r="J275" t="s">
        <v>76</v>
      </c>
      <c r="K275" t="n">
        <v>86.25</v>
      </c>
      <c r="L275" t="s">
        <v>77</v>
      </c>
      <c r="M275" t="s"/>
      <c r="N275" t="s">
        <v>981</v>
      </c>
      <c r="O275" t="s">
        <v>79</v>
      </c>
      <c r="P275" t="s">
        <v>967</v>
      </c>
      <c r="Q275" t="s"/>
      <c r="R275" t="s">
        <v>120</v>
      </c>
      <c r="S275" t="s">
        <v>989</v>
      </c>
      <c r="T275" t="s">
        <v>83</v>
      </c>
      <c r="U275" t="s">
        <v>84</v>
      </c>
      <c r="V275" t="s">
        <v>85</v>
      </c>
      <c r="W275" t="s">
        <v>108</v>
      </c>
      <c r="X275" t="s"/>
      <c r="Y275" t="s">
        <v>87</v>
      </c>
      <c r="Z275">
        <f>HYPERLINK("https://hotelmonitor-cachepage.eclerx.com/savepage/tk_15441703308582585_sr_8422.html","info")</f>
        <v/>
      </c>
      <c r="AA275" t="n">
        <v>9076</v>
      </c>
      <c r="AB275" t="s">
        <v>990</v>
      </c>
      <c r="AC275" t="s"/>
      <c r="AD275" t="s">
        <v>89</v>
      </c>
      <c r="AE275" t="s"/>
      <c r="AF275" t="s"/>
      <c r="AG275" t="s"/>
      <c r="AH275" t="s"/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16</v>
      </c>
      <c r="AQ275" t="s">
        <v>91</v>
      </c>
      <c r="AR275" t="s"/>
      <c r="AS275" t="s"/>
      <c r="AT275" t="s">
        <v>92</v>
      </c>
      <c r="AU275" t="s">
        <v>90</v>
      </c>
      <c r="AV275" t="s"/>
      <c r="AW275" t="s"/>
      <c r="AX275" t="s">
        <v>93</v>
      </c>
      <c r="AY275" t="n">
        <v>6048245</v>
      </c>
      <c r="AZ275" t="s">
        <v>970</v>
      </c>
      <c r="BA275" t="s">
        <v>971</v>
      </c>
      <c r="BB275" t="s">
        <v>972</v>
      </c>
      <c r="BC275" t="n">
        <v>4.79496</v>
      </c>
      <c r="BD275" t="n">
        <v>52.3255</v>
      </c>
      <c r="BE275" t="s">
        <v>154</v>
      </c>
      <c r="BF275" t="s">
        <v>83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98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965</v>
      </c>
      <c r="F276" t="n">
        <v>529804</v>
      </c>
      <c r="G276" t="s">
        <v>74</v>
      </c>
      <c r="H276" t="s">
        <v>75</v>
      </c>
      <c r="I276" t="s"/>
      <c r="J276" t="s">
        <v>76</v>
      </c>
      <c r="K276" t="n">
        <v>88.25</v>
      </c>
      <c r="L276" t="s">
        <v>77</v>
      </c>
      <c r="M276" t="s"/>
      <c r="N276" t="s">
        <v>966</v>
      </c>
      <c r="O276" t="s">
        <v>79</v>
      </c>
      <c r="P276" t="s">
        <v>967</v>
      </c>
      <c r="Q276" t="s"/>
      <c r="R276" t="s">
        <v>120</v>
      </c>
      <c r="S276" t="s">
        <v>195</v>
      </c>
      <c r="T276" t="s">
        <v>83</v>
      </c>
      <c r="U276" t="s">
        <v>84</v>
      </c>
      <c r="V276" t="s">
        <v>85</v>
      </c>
      <c r="W276" t="s">
        <v>108</v>
      </c>
      <c r="X276" t="s"/>
      <c r="Y276" t="s">
        <v>87</v>
      </c>
      <c r="Z276">
        <f>HYPERLINK("https://hotelmonitor-cachepage.eclerx.com/savepage/tk_15441703308582585_sr_8422.html","info")</f>
        <v/>
      </c>
      <c r="AA276" t="n">
        <v>9076</v>
      </c>
      <c r="AB276" t="s">
        <v>991</v>
      </c>
      <c r="AC276" t="s"/>
      <c r="AD276" t="s">
        <v>89</v>
      </c>
      <c r="AE276" t="s"/>
      <c r="AF276" t="s"/>
      <c r="AG276" t="s"/>
      <c r="AH276" t="s"/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16</v>
      </c>
      <c r="AQ276" t="s">
        <v>91</v>
      </c>
      <c r="AR276" t="s"/>
      <c r="AS276" t="s"/>
      <c r="AT276" t="s">
        <v>92</v>
      </c>
      <c r="AU276" t="s">
        <v>90</v>
      </c>
      <c r="AV276" t="s"/>
      <c r="AW276" t="s"/>
      <c r="AX276" t="s">
        <v>93</v>
      </c>
      <c r="AY276" t="n">
        <v>6048245</v>
      </c>
      <c r="AZ276" t="s">
        <v>970</v>
      </c>
      <c r="BA276" t="s">
        <v>971</v>
      </c>
      <c r="BB276" t="s">
        <v>972</v>
      </c>
      <c r="BC276" t="n">
        <v>4.79496</v>
      </c>
      <c r="BD276" t="n">
        <v>52.3255</v>
      </c>
      <c r="BE276" t="s">
        <v>257</v>
      </c>
      <c r="BF276" t="s">
        <v>83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98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965</v>
      </c>
      <c r="F277" t="n">
        <v>529804</v>
      </c>
      <c r="G277" t="s">
        <v>74</v>
      </c>
      <c r="H277" t="s">
        <v>75</v>
      </c>
      <c r="I277" t="s"/>
      <c r="J277" t="s">
        <v>76</v>
      </c>
      <c r="K277" t="n">
        <v>88.5</v>
      </c>
      <c r="L277" t="s">
        <v>77</v>
      </c>
      <c r="M277" t="s"/>
      <c r="N277" t="s">
        <v>992</v>
      </c>
      <c r="O277" t="s">
        <v>79</v>
      </c>
      <c r="P277" t="s">
        <v>967</v>
      </c>
      <c r="Q277" t="s"/>
      <c r="R277" t="s">
        <v>120</v>
      </c>
      <c r="S277" t="s">
        <v>993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HYPERLINK("https://hotelmonitor-cachepage.eclerx.com/savepage/tk_15441703308582585_sr_8422.html","info")</f>
        <v/>
      </c>
      <c r="AA277" t="n">
        <v>9076</v>
      </c>
      <c r="AB277" t="s">
        <v>994</v>
      </c>
      <c r="AC277" t="s"/>
      <c r="AD277" t="s">
        <v>89</v>
      </c>
      <c r="AE277" t="s"/>
      <c r="AF277" t="s"/>
      <c r="AG277" t="s"/>
      <c r="AH277" t="s"/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16</v>
      </c>
      <c r="AQ277" t="s">
        <v>91</v>
      </c>
      <c r="AR277" t="s"/>
      <c r="AS277" t="s"/>
      <c r="AT277" t="s">
        <v>92</v>
      </c>
      <c r="AU277" t="s">
        <v>90</v>
      </c>
      <c r="AV277" t="s"/>
      <c r="AW277" t="s"/>
      <c r="AX277" t="s">
        <v>93</v>
      </c>
      <c r="AY277" t="n">
        <v>6048245</v>
      </c>
      <c r="AZ277" t="s">
        <v>970</v>
      </c>
      <c r="BA277" t="s">
        <v>971</v>
      </c>
      <c r="BB277" t="s">
        <v>972</v>
      </c>
      <c r="BC277" t="n">
        <v>4.79496</v>
      </c>
      <c r="BD277" t="n">
        <v>52.3255</v>
      </c>
      <c r="BE277" t="s">
        <v>264</v>
      </c>
      <c r="BF277" t="s">
        <v>83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98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965</v>
      </c>
      <c r="F278" t="n">
        <v>529804</v>
      </c>
      <c r="G278" t="s">
        <v>74</v>
      </c>
      <c r="H278" t="s">
        <v>75</v>
      </c>
      <c r="I278" t="s"/>
      <c r="J278" t="s">
        <v>76</v>
      </c>
      <c r="K278" t="n">
        <v>90.25</v>
      </c>
      <c r="L278" t="s">
        <v>77</v>
      </c>
      <c r="M278" t="s"/>
      <c r="N278" t="s">
        <v>992</v>
      </c>
      <c r="O278" t="s">
        <v>79</v>
      </c>
      <c r="P278" t="s">
        <v>967</v>
      </c>
      <c r="Q278" t="s"/>
      <c r="R278" t="s">
        <v>120</v>
      </c>
      <c r="S278" t="s">
        <v>995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HYPERLINK("https://hotelmonitor-cachepage.eclerx.com/savepage/tk_15441703308582585_sr_8422.html","info")</f>
        <v/>
      </c>
      <c r="AA278" t="n">
        <v>9076</v>
      </c>
      <c r="AB278" t="s">
        <v>996</v>
      </c>
      <c r="AC278" t="s"/>
      <c r="AD278" t="s">
        <v>89</v>
      </c>
      <c r="AE278" t="s"/>
      <c r="AF278" t="s"/>
      <c r="AG278" t="s"/>
      <c r="AH278" t="s"/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16</v>
      </c>
      <c r="AQ278" t="s">
        <v>91</v>
      </c>
      <c r="AR278" t="s"/>
      <c r="AS278" t="s"/>
      <c r="AT278" t="s">
        <v>92</v>
      </c>
      <c r="AU278" t="s">
        <v>90</v>
      </c>
      <c r="AV278" t="s"/>
      <c r="AW278" t="s"/>
      <c r="AX278" t="s">
        <v>93</v>
      </c>
      <c r="AY278" t="n">
        <v>6048245</v>
      </c>
      <c r="AZ278" t="s">
        <v>970</v>
      </c>
      <c r="BA278" t="s">
        <v>971</v>
      </c>
      <c r="BB278" t="s">
        <v>972</v>
      </c>
      <c r="BC278" t="n">
        <v>4.79496</v>
      </c>
      <c r="BD278" t="n">
        <v>52.3255</v>
      </c>
      <c r="BE278" t="s">
        <v>997</v>
      </c>
      <c r="BF278" t="s">
        <v>83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98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965</v>
      </c>
      <c r="F279" t="n">
        <v>529804</v>
      </c>
      <c r="G279" t="s">
        <v>74</v>
      </c>
      <c r="H279" t="s">
        <v>75</v>
      </c>
      <c r="I279" t="s"/>
      <c r="J279" t="s">
        <v>76</v>
      </c>
      <c r="K279" t="n">
        <v>92.75</v>
      </c>
      <c r="L279" t="s">
        <v>77</v>
      </c>
      <c r="M279" t="s"/>
      <c r="N279" t="s">
        <v>976</v>
      </c>
      <c r="O279" t="s">
        <v>79</v>
      </c>
      <c r="P279" t="s">
        <v>967</v>
      </c>
      <c r="Q279" t="s"/>
      <c r="R279" t="s">
        <v>120</v>
      </c>
      <c r="S279" t="s">
        <v>998</v>
      </c>
      <c r="T279" t="s">
        <v>83</v>
      </c>
      <c r="U279" t="s">
        <v>84</v>
      </c>
      <c r="V279" t="s">
        <v>85</v>
      </c>
      <c r="W279" t="s">
        <v>108</v>
      </c>
      <c r="X279" t="s"/>
      <c r="Y279" t="s">
        <v>87</v>
      </c>
      <c r="Z279">
        <f>HYPERLINK("https://hotelmonitor-cachepage.eclerx.com/savepage/tk_15441703308582585_sr_8422.html","info")</f>
        <v/>
      </c>
      <c r="AA279" t="n">
        <v>9076</v>
      </c>
      <c r="AB279" t="s">
        <v>999</v>
      </c>
      <c r="AC279" t="s"/>
      <c r="AD279" t="s">
        <v>89</v>
      </c>
      <c r="AE279" t="s"/>
      <c r="AF279" t="s"/>
      <c r="AG279" t="s"/>
      <c r="AH279" t="s"/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16</v>
      </c>
      <c r="AQ279" t="s">
        <v>91</v>
      </c>
      <c r="AR279" t="s"/>
      <c r="AS279" t="s"/>
      <c r="AT279" t="s">
        <v>92</v>
      </c>
      <c r="AU279" t="s">
        <v>90</v>
      </c>
      <c r="AV279" t="s"/>
      <c r="AW279" t="s"/>
      <c r="AX279" t="s">
        <v>93</v>
      </c>
      <c r="AY279" t="n">
        <v>6048245</v>
      </c>
      <c r="AZ279" t="s">
        <v>970</v>
      </c>
      <c r="BA279" t="s">
        <v>971</v>
      </c>
      <c r="BB279" t="s">
        <v>972</v>
      </c>
      <c r="BC279" t="n">
        <v>4.79496</v>
      </c>
      <c r="BD279" t="n">
        <v>52.3255</v>
      </c>
      <c r="BE279" t="s">
        <v>1000</v>
      </c>
      <c r="BF279" t="s">
        <v>83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98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965</v>
      </c>
      <c r="F280" t="n">
        <v>529804</v>
      </c>
      <c r="G280" t="s">
        <v>74</v>
      </c>
      <c r="H280" t="s">
        <v>75</v>
      </c>
      <c r="I280" t="s"/>
      <c r="J280" t="s">
        <v>76</v>
      </c>
      <c r="K280" t="n">
        <v>101.25</v>
      </c>
      <c r="L280" t="s">
        <v>77</v>
      </c>
      <c r="M280" t="s"/>
      <c r="N280" t="s">
        <v>981</v>
      </c>
      <c r="O280" t="s">
        <v>79</v>
      </c>
      <c r="P280" t="s">
        <v>967</v>
      </c>
      <c r="Q280" t="s"/>
      <c r="R280" t="s">
        <v>120</v>
      </c>
      <c r="S280" t="s">
        <v>1001</v>
      </c>
      <c r="T280" t="s">
        <v>83</v>
      </c>
      <c r="U280" t="s">
        <v>84</v>
      </c>
      <c r="V280" t="s">
        <v>85</v>
      </c>
      <c r="W280" t="s">
        <v>108</v>
      </c>
      <c r="X280" t="s"/>
      <c r="Y280" t="s">
        <v>87</v>
      </c>
      <c r="Z280">
        <f>HYPERLINK("https://hotelmonitor-cachepage.eclerx.com/savepage/tk_15441703308582585_sr_8422.html","info")</f>
        <v/>
      </c>
      <c r="AA280" t="n">
        <v>9076</v>
      </c>
      <c r="AB280" t="s">
        <v>1002</v>
      </c>
      <c r="AC280" t="s"/>
      <c r="AD280" t="s">
        <v>89</v>
      </c>
      <c r="AE280" t="s"/>
      <c r="AF280" t="s"/>
      <c r="AG280" t="s"/>
      <c r="AH280" t="s"/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16</v>
      </c>
      <c r="AQ280" t="s">
        <v>91</v>
      </c>
      <c r="AR280" t="s"/>
      <c r="AS280" t="s"/>
      <c r="AT280" t="s">
        <v>92</v>
      </c>
      <c r="AU280" t="s">
        <v>90</v>
      </c>
      <c r="AV280" t="s"/>
      <c r="AW280" t="s"/>
      <c r="AX280" t="s">
        <v>93</v>
      </c>
      <c r="AY280" t="n">
        <v>6048245</v>
      </c>
      <c r="AZ280" t="s">
        <v>970</v>
      </c>
      <c r="BA280" t="s">
        <v>971</v>
      </c>
      <c r="BB280" t="s">
        <v>972</v>
      </c>
      <c r="BC280" t="n">
        <v>4.79496</v>
      </c>
      <c r="BD280" t="n">
        <v>52.3255</v>
      </c>
      <c r="BE280" t="s">
        <v>363</v>
      </c>
      <c r="BF280" t="s">
        <v>83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98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965</v>
      </c>
      <c r="F281" t="n">
        <v>529804</v>
      </c>
      <c r="G281" t="s">
        <v>74</v>
      </c>
      <c r="H281" t="s">
        <v>75</v>
      </c>
      <c r="I281" t="s"/>
      <c r="J281" t="s">
        <v>76</v>
      </c>
      <c r="K281" t="n">
        <v>102</v>
      </c>
      <c r="L281" t="s">
        <v>77</v>
      </c>
      <c r="M281" t="s"/>
      <c r="N281" t="s">
        <v>1003</v>
      </c>
      <c r="O281" t="s">
        <v>79</v>
      </c>
      <c r="P281" t="s">
        <v>967</v>
      </c>
      <c r="Q281" t="s"/>
      <c r="R281" t="s">
        <v>120</v>
      </c>
      <c r="S281" t="s">
        <v>1004</v>
      </c>
      <c r="T281" t="s">
        <v>83</v>
      </c>
      <c r="U281" t="s">
        <v>84</v>
      </c>
      <c r="V281" t="s">
        <v>85</v>
      </c>
      <c r="W281" t="s">
        <v>86</v>
      </c>
      <c r="X281" t="s"/>
      <c r="Y281" t="s">
        <v>87</v>
      </c>
      <c r="Z281">
        <f>HYPERLINK("https://hotelmonitor-cachepage.eclerx.com/savepage/tk_15441703308582585_sr_8422.html","info")</f>
        <v/>
      </c>
      <c r="AA281" t="n">
        <v>9076</v>
      </c>
      <c r="AB281" t="s">
        <v>1005</v>
      </c>
      <c r="AC281" t="s"/>
      <c r="AD281" t="s">
        <v>89</v>
      </c>
      <c r="AE281" t="s"/>
      <c r="AF281" t="s"/>
      <c r="AG281" t="s"/>
      <c r="AH281" t="s"/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16</v>
      </c>
      <c r="AQ281" t="s">
        <v>91</v>
      </c>
      <c r="AR281" t="s"/>
      <c r="AS281" t="s"/>
      <c r="AT281" t="s">
        <v>92</v>
      </c>
      <c r="AU281" t="s">
        <v>90</v>
      </c>
      <c r="AV281" t="s"/>
      <c r="AW281" t="s"/>
      <c r="AX281" t="s">
        <v>93</v>
      </c>
      <c r="AY281" t="n">
        <v>6048245</v>
      </c>
      <c r="AZ281" t="s">
        <v>970</v>
      </c>
      <c r="BA281" t="s">
        <v>971</v>
      </c>
      <c r="BB281" t="s">
        <v>972</v>
      </c>
      <c r="BC281" t="n">
        <v>4.79496</v>
      </c>
      <c r="BD281" t="n">
        <v>52.3255</v>
      </c>
      <c r="BE281" t="s">
        <v>892</v>
      </c>
      <c r="BF281" t="s">
        <v>83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98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965</v>
      </c>
      <c r="F282" t="n">
        <v>529804</v>
      </c>
      <c r="G282" t="s">
        <v>74</v>
      </c>
      <c r="H282" t="s">
        <v>75</v>
      </c>
      <c r="I282" t="s"/>
      <c r="J282" t="s">
        <v>76</v>
      </c>
      <c r="K282" t="n">
        <v>102</v>
      </c>
      <c r="L282" t="s">
        <v>77</v>
      </c>
      <c r="M282" t="s"/>
      <c r="N282" t="s">
        <v>1006</v>
      </c>
      <c r="O282" t="s">
        <v>79</v>
      </c>
      <c r="P282" t="s">
        <v>967</v>
      </c>
      <c r="Q282" t="s"/>
      <c r="R282" t="s">
        <v>120</v>
      </c>
      <c r="S282" t="s">
        <v>1004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HYPERLINK("https://hotelmonitor-cachepage.eclerx.com/savepage/tk_15441703308582585_sr_8422.html","info")</f>
        <v/>
      </c>
      <c r="AA282" t="n">
        <v>9076</v>
      </c>
      <c r="AB282" t="s">
        <v>1007</v>
      </c>
      <c r="AC282" t="s"/>
      <c r="AD282" t="s">
        <v>89</v>
      </c>
      <c r="AE282" t="s"/>
      <c r="AF282" t="s"/>
      <c r="AG282" t="s"/>
      <c r="AH282" t="s"/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16</v>
      </c>
      <c r="AQ282" t="s">
        <v>91</v>
      </c>
      <c r="AR282" t="s"/>
      <c r="AS282" t="s"/>
      <c r="AT282" t="s">
        <v>92</v>
      </c>
      <c r="AU282" t="s">
        <v>90</v>
      </c>
      <c r="AV282" t="s"/>
      <c r="AW282" t="s"/>
      <c r="AX282" t="s">
        <v>93</v>
      </c>
      <c r="AY282" t="n">
        <v>6048245</v>
      </c>
      <c r="AZ282" t="s">
        <v>970</v>
      </c>
      <c r="BA282" t="s">
        <v>971</v>
      </c>
      <c r="BB282" t="s">
        <v>972</v>
      </c>
      <c r="BC282" t="n">
        <v>4.79496</v>
      </c>
      <c r="BD282" t="n">
        <v>52.3255</v>
      </c>
      <c r="BE282" t="s">
        <v>892</v>
      </c>
      <c r="BF282" t="s">
        <v>83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98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965</v>
      </c>
      <c r="F283" t="n">
        <v>529804</v>
      </c>
      <c r="G283" t="s">
        <v>74</v>
      </c>
      <c r="H283" t="s">
        <v>75</v>
      </c>
      <c r="I283" t="s"/>
      <c r="J283" t="s">
        <v>76</v>
      </c>
      <c r="K283" t="n">
        <v>103.75</v>
      </c>
      <c r="L283" t="s">
        <v>77</v>
      </c>
      <c r="M283" t="s"/>
      <c r="N283" t="s">
        <v>1003</v>
      </c>
      <c r="O283" t="s">
        <v>79</v>
      </c>
      <c r="P283" t="s">
        <v>967</v>
      </c>
      <c r="Q283" t="s"/>
      <c r="R283" t="s">
        <v>120</v>
      </c>
      <c r="S283" t="s">
        <v>1008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HYPERLINK("https://hotelmonitor-cachepage.eclerx.com/savepage/tk_15441703308582585_sr_8422.html","info")</f>
        <v/>
      </c>
      <c r="AA283" t="n">
        <v>9076</v>
      </c>
      <c r="AB283" t="s">
        <v>1009</v>
      </c>
      <c r="AC283" t="s"/>
      <c r="AD283" t="s">
        <v>89</v>
      </c>
      <c r="AE283" t="s"/>
      <c r="AF283" t="s"/>
      <c r="AG283" t="s"/>
      <c r="AH283" t="s"/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16</v>
      </c>
      <c r="AQ283" t="s">
        <v>91</v>
      </c>
      <c r="AR283" t="s"/>
      <c r="AS283" t="s"/>
      <c r="AT283" t="s">
        <v>92</v>
      </c>
      <c r="AU283" t="s">
        <v>90</v>
      </c>
      <c r="AV283" t="s"/>
      <c r="AW283" t="s"/>
      <c r="AX283" t="s">
        <v>93</v>
      </c>
      <c r="AY283" t="n">
        <v>6048245</v>
      </c>
      <c r="AZ283" t="s">
        <v>970</v>
      </c>
      <c r="BA283" t="s">
        <v>971</v>
      </c>
      <c r="BB283" t="s">
        <v>972</v>
      </c>
      <c r="BC283" t="n">
        <v>4.79496</v>
      </c>
      <c r="BD283" t="n">
        <v>52.3255</v>
      </c>
      <c r="BE283" t="s">
        <v>262</v>
      </c>
      <c r="BF283" t="s">
        <v>83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98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965</v>
      </c>
      <c r="F284" t="n">
        <v>529804</v>
      </c>
      <c r="G284" t="s">
        <v>74</v>
      </c>
      <c r="H284" t="s">
        <v>75</v>
      </c>
      <c r="I284" t="s"/>
      <c r="J284" t="s">
        <v>76</v>
      </c>
      <c r="K284" t="n">
        <v>103.75</v>
      </c>
      <c r="L284" t="s">
        <v>77</v>
      </c>
      <c r="M284" t="s"/>
      <c r="N284" t="s">
        <v>1006</v>
      </c>
      <c r="O284" t="s">
        <v>79</v>
      </c>
      <c r="P284" t="s">
        <v>967</v>
      </c>
      <c r="Q284" t="s"/>
      <c r="R284" t="s">
        <v>120</v>
      </c>
      <c r="S284" t="s">
        <v>1008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HYPERLINK("https://hotelmonitor-cachepage.eclerx.com/savepage/tk_15441703308582585_sr_8422.html","info")</f>
        <v/>
      </c>
      <c r="AA284" t="n">
        <v>9076</v>
      </c>
      <c r="AB284" t="s">
        <v>1010</v>
      </c>
      <c r="AC284" t="s"/>
      <c r="AD284" t="s">
        <v>89</v>
      </c>
      <c r="AE284" t="s"/>
      <c r="AF284" t="s"/>
      <c r="AG284" t="s"/>
      <c r="AH284" t="s"/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16</v>
      </c>
      <c r="AQ284" t="s">
        <v>91</v>
      </c>
      <c r="AR284" t="s"/>
      <c r="AS284" t="s"/>
      <c r="AT284" t="s">
        <v>92</v>
      </c>
      <c r="AU284" t="s">
        <v>90</v>
      </c>
      <c r="AV284" t="s"/>
      <c r="AW284" t="s"/>
      <c r="AX284" t="s">
        <v>93</v>
      </c>
      <c r="AY284" t="n">
        <v>6048245</v>
      </c>
      <c r="AZ284" t="s">
        <v>970</v>
      </c>
      <c r="BA284" t="s">
        <v>971</v>
      </c>
      <c r="BB284" t="s">
        <v>972</v>
      </c>
      <c r="BC284" t="n">
        <v>4.79496</v>
      </c>
      <c r="BD284" t="n">
        <v>52.3255</v>
      </c>
      <c r="BE284" t="s">
        <v>262</v>
      </c>
      <c r="BF284" t="s">
        <v>83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98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965</v>
      </c>
      <c r="F285" t="n">
        <v>529804</v>
      </c>
      <c r="G285" t="s">
        <v>74</v>
      </c>
      <c r="H285" t="s">
        <v>75</v>
      </c>
      <c r="I285" t="s"/>
      <c r="J285" t="s">
        <v>76</v>
      </c>
      <c r="K285" t="n">
        <v>104.25</v>
      </c>
      <c r="L285" t="s">
        <v>77</v>
      </c>
      <c r="M285" t="s"/>
      <c r="N285" t="s">
        <v>992</v>
      </c>
      <c r="O285" t="s">
        <v>79</v>
      </c>
      <c r="P285" t="s">
        <v>967</v>
      </c>
      <c r="Q285" t="s"/>
      <c r="R285" t="s">
        <v>120</v>
      </c>
      <c r="S285" t="s">
        <v>1011</v>
      </c>
      <c r="T285" t="s">
        <v>83</v>
      </c>
      <c r="U285" t="s">
        <v>84</v>
      </c>
      <c r="V285" t="s">
        <v>85</v>
      </c>
      <c r="W285" t="s">
        <v>108</v>
      </c>
      <c r="X285" t="s"/>
      <c r="Y285" t="s">
        <v>87</v>
      </c>
      <c r="Z285">
        <f>HYPERLINK("https://hotelmonitor-cachepage.eclerx.com/savepage/tk_15441703308582585_sr_8422.html","info")</f>
        <v/>
      </c>
      <c r="AA285" t="n">
        <v>9076</v>
      </c>
      <c r="AB285" t="s">
        <v>1012</v>
      </c>
      <c r="AC285" t="s"/>
      <c r="AD285" t="s">
        <v>89</v>
      </c>
      <c r="AE285" t="s"/>
      <c r="AF285" t="s"/>
      <c r="AG285" t="s"/>
      <c r="AH285" t="s"/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16</v>
      </c>
      <c r="AQ285" t="s">
        <v>91</v>
      </c>
      <c r="AR285" t="s"/>
      <c r="AS285" t="s"/>
      <c r="AT285" t="s">
        <v>92</v>
      </c>
      <c r="AU285" t="s">
        <v>90</v>
      </c>
      <c r="AV285" t="s"/>
      <c r="AW285" t="s"/>
      <c r="AX285" t="s">
        <v>93</v>
      </c>
      <c r="AY285" t="n">
        <v>6048245</v>
      </c>
      <c r="AZ285" t="s">
        <v>970</v>
      </c>
      <c r="BA285" t="s">
        <v>971</v>
      </c>
      <c r="BB285" t="s">
        <v>972</v>
      </c>
      <c r="BC285" t="n">
        <v>4.79496</v>
      </c>
      <c r="BD285" t="n">
        <v>52.3255</v>
      </c>
      <c r="BE285" t="s">
        <v>1013</v>
      </c>
      <c r="BF285" t="s">
        <v>83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98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965</v>
      </c>
      <c r="F286" t="n">
        <v>529804</v>
      </c>
      <c r="G286" t="s">
        <v>74</v>
      </c>
      <c r="H286" t="s">
        <v>75</v>
      </c>
      <c r="I286" t="s"/>
      <c r="J286" t="s">
        <v>76</v>
      </c>
      <c r="K286" t="n">
        <v>117.75</v>
      </c>
      <c r="L286" t="s">
        <v>77</v>
      </c>
      <c r="M286" t="s"/>
      <c r="N286" t="s">
        <v>1003</v>
      </c>
      <c r="O286" t="s">
        <v>79</v>
      </c>
      <c r="P286" t="s">
        <v>967</v>
      </c>
      <c r="Q286" t="s"/>
      <c r="R286" t="s">
        <v>120</v>
      </c>
      <c r="S286" t="s">
        <v>110</v>
      </c>
      <c r="T286" t="s">
        <v>83</v>
      </c>
      <c r="U286" t="s">
        <v>84</v>
      </c>
      <c r="V286" t="s">
        <v>85</v>
      </c>
      <c r="W286" t="s">
        <v>108</v>
      </c>
      <c r="X286" t="s"/>
      <c r="Y286" t="s">
        <v>87</v>
      </c>
      <c r="Z286">
        <f>HYPERLINK("https://hotelmonitor-cachepage.eclerx.com/savepage/tk_15441703308582585_sr_8422.html","info")</f>
        <v/>
      </c>
      <c r="AA286" t="n">
        <v>9076</v>
      </c>
      <c r="AB286" t="s">
        <v>1014</v>
      </c>
      <c r="AC286" t="s"/>
      <c r="AD286" t="s">
        <v>89</v>
      </c>
      <c r="AE286" t="s"/>
      <c r="AF286" t="s"/>
      <c r="AG286" t="s"/>
      <c r="AH286" t="s"/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16</v>
      </c>
      <c r="AQ286" t="s">
        <v>91</v>
      </c>
      <c r="AR286" t="s"/>
      <c r="AS286" t="s"/>
      <c r="AT286" t="s">
        <v>92</v>
      </c>
      <c r="AU286" t="s">
        <v>90</v>
      </c>
      <c r="AV286" t="s"/>
      <c r="AW286" t="s"/>
      <c r="AX286" t="s">
        <v>93</v>
      </c>
      <c r="AY286" t="n">
        <v>6048245</v>
      </c>
      <c r="AZ286" t="s">
        <v>970</v>
      </c>
      <c r="BA286" t="s">
        <v>971</v>
      </c>
      <c r="BB286" t="s">
        <v>972</v>
      </c>
      <c r="BC286" t="n">
        <v>4.79496</v>
      </c>
      <c r="BD286" t="n">
        <v>52.3255</v>
      </c>
      <c r="BE286" t="s">
        <v>1015</v>
      </c>
      <c r="BF286" t="s">
        <v>83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98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965</v>
      </c>
      <c r="F287" t="n">
        <v>529804</v>
      </c>
      <c r="G287" t="s">
        <v>74</v>
      </c>
      <c r="H287" t="s">
        <v>75</v>
      </c>
      <c r="I287" t="s"/>
      <c r="J287" t="s">
        <v>76</v>
      </c>
      <c r="K287" t="n">
        <v>117.75</v>
      </c>
      <c r="L287" t="s">
        <v>77</v>
      </c>
      <c r="M287" t="s"/>
      <c r="N287" t="s">
        <v>1006</v>
      </c>
      <c r="O287" t="s">
        <v>79</v>
      </c>
      <c r="P287" t="s">
        <v>967</v>
      </c>
      <c r="Q287" t="s"/>
      <c r="R287" t="s">
        <v>120</v>
      </c>
      <c r="S287" t="s">
        <v>110</v>
      </c>
      <c r="T287" t="s">
        <v>83</v>
      </c>
      <c r="U287" t="s">
        <v>84</v>
      </c>
      <c r="V287" t="s">
        <v>85</v>
      </c>
      <c r="W287" t="s">
        <v>108</v>
      </c>
      <c r="X287" t="s"/>
      <c r="Y287" t="s">
        <v>87</v>
      </c>
      <c r="Z287">
        <f>HYPERLINK("https://hotelmonitor-cachepage.eclerx.com/savepage/tk_15441703308582585_sr_8422.html","info")</f>
        <v/>
      </c>
      <c r="AA287" t="n">
        <v>9076</v>
      </c>
      <c r="AB287" t="s">
        <v>1016</v>
      </c>
      <c r="AC287" t="s"/>
      <c r="AD287" t="s">
        <v>89</v>
      </c>
      <c r="AE287" t="s"/>
      <c r="AF287" t="s"/>
      <c r="AG287" t="s"/>
      <c r="AH287" t="s"/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16</v>
      </c>
      <c r="AQ287" t="s">
        <v>91</v>
      </c>
      <c r="AR287" t="s"/>
      <c r="AS287" t="s"/>
      <c r="AT287" t="s">
        <v>92</v>
      </c>
      <c r="AU287" t="s">
        <v>90</v>
      </c>
      <c r="AV287" t="s"/>
      <c r="AW287" t="s"/>
      <c r="AX287" t="s">
        <v>93</v>
      </c>
      <c r="AY287" t="n">
        <v>6048245</v>
      </c>
      <c r="AZ287" t="s">
        <v>970</v>
      </c>
      <c r="BA287" t="s">
        <v>971</v>
      </c>
      <c r="BB287" t="s">
        <v>972</v>
      </c>
      <c r="BC287" t="n">
        <v>4.79496</v>
      </c>
      <c r="BD287" t="n">
        <v>52.3255</v>
      </c>
      <c r="BE287" t="s">
        <v>1015</v>
      </c>
      <c r="BF287" t="s">
        <v>83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98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965</v>
      </c>
      <c r="F288" t="n">
        <v>529804</v>
      </c>
      <c r="G288" t="s">
        <v>74</v>
      </c>
      <c r="H288" t="s">
        <v>75</v>
      </c>
      <c r="I288" t="s"/>
      <c r="J288" t="s">
        <v>76</v>
      </c>
      <c r="K288" t="n">
        <v>119.25</v>
      </c>
      <c r="L288" t="s">
        <v>77</v>
      </c>
      <c r="M288" t="s"/>
      <c r="N288" t="s">
        <v>992</v>
      </c>
      <c r="O288" t="s">
        <v>79</v>
      </c>
      <c r="P288" t="s">
        <v>967</v>
      </c>
      <c r="Q288" t="s"/>
      <c r="R288" t="s">
        <v>120</v>
      </c>
      <c r="S288" t="s">
        <v>1017</v>
      </c>
      <c r="T288" t="s">
        <v>83</v>
      </c>
      <c r="U288" t="s">
        <v>84</v>
      </c>
      <c r="V288" t="s">
        <v>85</v>
      </c>
      <c r="W288" t="s">
        <v>108</v>
      </c>
      <c r="X288" t="s"/>
      <c r="Y288" t="s">
        <v>87</v>
      </c>
      <c r="Z288">
        <f>HYPERLINK("https://hotelmonitor-cachepage.eclerx.com/savepage/tk_15441703308582585_sr_8422.html","info")</f>
        <v/>
      </c>
      <c r="AA288" t="n">
        <v>9076</v>
      </c>
      <c r="AB288" t="s">
        <v>1018</v>
      </c>
      <c r="AC288" t="s"/>
      <c r="AD288" t="s">
        <v>89</v>
      </c>
      <c r="AE288" t="s"/>
      <c r="AF288" t="s"/>
      <c r="AG288" t="s"/>
      <c r="AH288" t="s"/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16</v>
      </c>
      <c r="AQ288" t="s">
        <v>91</v>
      </c>
      <c r="AR288" t="s"/>
      <c r="AS288" t="s"/>
      <c r="AT288" t="s">
        <v>92</v>
      </c>
      <c r="AU288" t="s">
        <v>90</v>
      </c>
      <c r="AV288" t="s"/>
      <c r="AW288" t="s"/>
      <c r="AX288" t="s">
        <v>93</v>
      </c>
      <c r="AY288" t="n">
        <v>6048245</v>
      </c>
      <c r="AZ288" t="s">
        <v>970</v>
      </c>
      <c r="BA288" t="s">
        <v>971</v>
      </c>
      <c r="BB288" t="s">
        <v>972</v>
      </c>
      <c r="BC288" t="n">
        <v>4.79496</v>
      </c>
      <c r="BD288" t="n">
        <v>52.3255</v>
      </c>
      <c r="BE288" t="s">
        <v>185</v>
      </c>
      <c r="BF288" t="s">
        <v>83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98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965</v>
      </c>
      <c r="F289" t="n">
        <v>529804</v>
      </c>
      <c r="G289" t="s">
        <v>74</v>
      </c>
      <c r="H289" t="s">
        <v>75</v>
      </c>
      <c r="I289" t="s"/>
      <c r="J289" t="s">
        <v>76</v>
      </c>
      <c r="K289" t="n">
        <v>132.25</v>
      </c>
      <c r="L289" t="s">
        <v>77</v>
      </c>
      <c r="M289" t="s"/>
      <c r="N289" t="s">
        <v>1003</v>
      </c>
      <c r="O289" t="s">
        <v>79</v>
      </c>
      <c r="P289" t="s">
        <v>967</v>
      </c>
      <c r="Q289" t="s"/>
      <c r="R289" t="s">
        <v>120</v>
      </c>
      <c r="S289" t="s">
        <v>1019</v>
      </c>
      <c r="T289" t="s">
        <v>83</v>
      </c>
      <c r="U289" t="s">
        <v>84</v>
      </c>
      <c r="V289" t="s">
        <v>85</v>
      </c>
      <c r="W289" t="s">
        <v>108</v>
      </c>
      <c r="X289" t="s"/>
      <c r="Y289" t="s">
        <v>87</v>
      </c>
      <c r="Z289">
        <f>HYPERLINK("https://hotelmonitor-cachepage.eclerx.com/savepage/tk_15441703308582585_sr_8422.html","info")</f>
        <v/>
      </c>
      <c r="AA289" t="n">
        <v>9076</v>
      </c>
      <c r="AB289" t="s">
        <v>1020</v>
      </c>
      <c r="AC289" t="s"/>
      <c r="AD289" t="s">
        <v>89</v>
      </c>
      <c r="AE289" t="s"/>
      <c r="AF289" t="s"/>
      <c r="AG289" t="s"/>
      <c r="AH289" t="s"/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16</v>
      </c>
      <c r="AQ289" t="s">
        <v>91</v>
      </c>
      <c r="AR289" t="s"/>
      <c r="AS289" t="s"/>
      <c r="AT289" t="s">
        <v>92</v>
      </c>
      <c r="AU289" t="s">
        <v>90</v>
      </c>
      <c r="AV289" t="s"/>
      <c r="AW289" t="s"/>
      <c r="AX289" t="s">
        <v>93</v>
      </c>
      <c r="AY289" t="n">
        <v>6048245</v>
      </c>
      <c r="AZ289" t="s">
        <v>970</v>
      </c>
      <c r="BA289" t="s">
        <v>971</v>
      </c>
      <c r="BB289" t="s">
        <v>972</v>
      </c>
      <c r="BC289" t="n">
        <v>4.79496</v>
      </c>
      <c r="BD289" t="n">
        <v>52.3255</v>
      </c>
      <c r="BE289" t="s">
        <v>1021</v>
      </c>
      <c r="BF289" t="s">
        <v>83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98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965</v>
      </c>
      <c r="F290" t="n">
        <v>529804</v>
      </c>
      <c r="G290" t="s">
        <v>74</v>
      </c>
      <c r="H290" t="s">
        <v>75</v>
      </c>
      <c r="I290" t="s"/>
      <c r="J290" t="s">
        <v>76</v>
      </c>
      <c r="K290" t="n">
        <v>132.25</v>
      </c>
      <c r="L290" t="s">
        <v>77</v>
      </c>
      <c r="M290" t="s"/>
      <c r="N290" t="s">
        <v>1006</v>
      </c>
      <c r="O290" t="s">
        <v>79</v>
      </c>
      <c r="P290" t="s">
        <v>967</v>
      </c>
      <c r="Q290" t="s"/>
      <c r="R290" t="s">
        <v>120</v>
      </c>
      <c r="S290" t="s">
        <v>1019</v>
      </c>
      <c r="T290" t="s">
        <v>83</v>
      </c>
      <c r="U290" t="s">
        <v>84</v>
      </c>
      <c r="V290" t="s">
        <v>85</v>
      </c>
      <c r="W290" t="s">
        <v>108</v>
      </c>
      <c r="X290" t="s"/>
      <c r="Y290" t="s">
        <v>87</v>
      </c>
      <c r="Z290">
        <f>HYPERLINK("https://hotelmonitor-cachepage.eclerx.com/savepage/tk_15441703308582585_sr_8422.html","info")</f>
        <v/>
      </c>
      <c r="AA290" t="n">
        <v>9076</v>
      </c>
      <c r="AB290" t="s">
        <v>1022</v>
      </c>
      <c r="AC290" t="s"/>
      <c r="AD290" t="s">
        <v>89</v>
      </c>
      <c r="AE290" t="s"/>
      <c r="AF290" t="s"/>
      <c r="AG290" t="s"/>
      <c r="AH290" t="s"/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16</v>
      </c>
      <c r="AQ290" t="s">
        <v>91</v>
      </c>
      <c r="AR290" t="s"/>
      <c r="AS290" t="s"/>
      <c r="AT290" t="s">
        <v>92</v>
      </c>
      <c r="AU290" t="s">
        <v>90</v>
      </c>
      <c r="AV290" t="s"/>
      <c r="AW290" t="s"/>
      <c r="AX290" t="s">
        <v>93</v>
      </c>
      <c r="AY290" t="n">
        <v>6048245</v>
      </c>
      <c r="AZ290" t="s">
        <v>970</v>
      </c>
      <c r="BA290" t="s">
        <v>971</v>
      </c>
      <c r="BB290" t="s">
        <v>972</v>
      </c>
      <c r="BC290" t="n">
        <v>4.79496</v>
      </c>
      <c r="BD290" t="n">
        <v>52.3255</v>
      </c>
      <c r="BE290" t="s">
        <v>1021</v>
      </c>
      <c r="BF290" t="s">
        <v>83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98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1023</v>
      </c>
      <c r="F291" t="n">
        <v>1142521</v>
      </c>
      <c r="G291" t="s">
        <v>74</v>
      </c>
      <c r="H291" t="s">
        <v>75</v>
      </c>
      <c r="I291" t="s"/>
      <c r="J291" t="s">
        <v>76</v>
      </c>
      <c r="K291" t="n">
        <v>120.25</v>
      </c>
      <c r="L291" t="s">
        <v>77</v>
      </c>
      <c r="M291" t="s"/>
      <c r="N291" t="s">
        <v>128</v>
      </c>
      <c r="O291" t="s">
        <v>79</v>
      </c>
      <c r="P291" t="s">
        <v>1024</v>
      </c>
      <c r="Q291" t="s"/>
      <c r="R291" t="s">
        <v>120</v>
      </c>
      <c r="S291" t="s">
        <v>1025</v>
      </c>
      <c r="T291" t="s">
        <v>83</v>
      </c>
      <c r="U291" t="s">
        <v>84</v>
      </c>
      <c r="V291" t="s">
        <v>85</v>
      </c>
      <c r="W291" t="s">
        <v>108</v>
      </c>
      <c r="X291" t="s"/>
      <c r="Y291" t="s">
        <v>87</v>
      </c>
      <c r="Z291">
        <f>HYPERLINK("https://hotelmonitor-cachepage.eclerx.com/savepage/tk_15441703274474952_sr_8422.html","info")</f>
        <v/>
      </c>
      <c r="AA291" t="n">
        <v>185368</v>
      </c>
      <c r="AB291" t="s">
        <v>1026</v>
      </c>
      <c r="AC291" t="s"/>
      <c r="AD291" t="s">
        <v>89</v>
      </c>
      <c r="AE291" t="s"/>
      <c r="AF291" t="s"/>
      <c r="AG291" t="s"/>
      <c r="AH291" t="s"/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7</v>
      </c>
      <c r="AQ291" t="s">
        <v>91</v>
      </c>
      <c r="AR291" t="s"/>
      <c r="AS291" t="s"/>
      <c r="AT291" t="s">
        <v>92</v>
      </c>
      <c r="AU291" t="s">
        <v>90</v>
      </c>
      <c r="AV291" t="s"/>
      <c r="AW291" t="s"/>
      <c r="AX291" t="s">
        <v>90</v>
      </c>
      <c r="AY291" t="n">
        <v>1776636</v>
      </c>
      <c r="AZ291" t="s">
        <v>1027</v>
      </c>
      <c r="BA291" t="s">
        <v>1028</v>
      </c>
      <c r="BB291" t="s">
        <v>1029</v>
      </c>
      <c r="BC291" t="n">
        <v>4.743928</v>
      </c>
      <c r="BD291" t="n">
        <v>52.278479</v>
      </c>
      <c r="BE291" t="s">
        <v>457</v>
      </c>
      <c r="BF291" t="s">
        <v>83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98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1023</v>
      </c>
      <c r="F292" t="n">
        <v>1142521</v>
      </c>
      <c r="G292" t="s">
        <v>74</v>
      </c>
      <c r="H292" t="s">
        <v>75</v>
      </c>
      <c r="I292" t="s"/>
      <c r="J292" t="s">
        <v>76</v>
      </c>
      <c r="K292" t="n">
        <v>128.5</v>
      </c>
      <c r="L292" t="s">
        <v>77</v>
      </c>
      <c r="M292" t="s"/>
      <c r="N292" t="s">
        <v>1030</v>
      </c>
      <c r="O292" t="s">
        <v>79</v>
      </c>
      <c r="P292" t="s">
        <v>1024</v>
      </c>
      <c r="Q292" t="s"/>
      <c r="R292" t="s">
        <v>120</v>
      </c>
      <c r="S292" t="s">
        <v>1031</v>
      </c>
      <c r="T292" t="s">
        <v>83</v>
      </c>
      <c r="U292" t="s">
        <v>84</v>
      </c>
      <c r="V292" t="s">
        <v>85</v>
      </c>
      <c r="W292" t="s">
        <v>108</v>
      </c>
      <c r="X292" t="s"/>
      <c r="Y292" t="s">
        <v>87</v>
      </c>
      <c r="Z292">
        <f>HYPERLINK("https://hotelmonitor-cachepage.eclerx.com/savepage/tk_15441703274474952_sr_8422.html","info")</f>
        <v/>
      </c>
      <c r="AA292" t="n">
        <v>185368</v>
      </c>
      <c r="AB292" t="s">
        <v>1032</v>
      </c>
      <c r="AC292" t="s"/>
      <c r="AD292" t="s">
        <v>89</v>
      </c>
      <c r="AE292" t="s"/>
      <c r="AF292" t="s"/>
      <c r="AG292" t="s"/>
      <c r="AH292" t="s"/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7</v>
      </c>
      <c r="AQ292" t="s">
        <v>91</v>
      </c>
      <c r="AR292" t="s"/>
      <c r="AS292" t="s"/>
      <c r="AT292" t="s">
        <v>92</v>
      </c>
      <c r="AU292" t="s">
        <v>90</v>
      </c>
      <c r="AV292" t="s"/>
      <c r="AW292" t="s"/>
      <c r="AX292" t="s">
        <v>93</v>
      </c>
      <c r="AY292" t="n">
        <v>1776636</v>
      </c>
      <c r="AZ292" t="s">
        <v>1027</v>
      </c>
      <c r="BA292" t="s">
        <v>1028</v>
      </c>
      <c r="BB292" t="s">
        <v>1029</v>
      </c>
      <c r="BC292" t="n">
        <v>4.743928</v>
      </c>
      <c r="BD292" t="n">
        <v>52.278479</v>
      </c>
      <c r="BE292" t="s">
        <v>1033</v>
      </c>
      <c r="BF292" t="s">
        <v>83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98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1023</v>
      </c>
      <c r="F293" t="n">
        <v>1142521</v>
      </c>
      <c r="G293" t="s">
        <v>74</v>
      </c>
      <c r="H293" t="s">
        <v>75</v>
      </c>
      <c r="I293" t="s"/>
      <c r="J293" t="s">
        <v>76</v>
      </c>
      <c r="K293" t="n">
        <v>95.75</v>
      </c>
      <c r="L293" t="s">
        <v>77</v>
      </c>
      <c r="M293" t="s"/>
      <c r="N293" t="s">
        <v>329</v>
      </c>
      <c r="O293" t="s">
        <v>79</v>
      </c>
      <c r="P293" t="s">
        <v>1024</v>
      </c>
      <c r="Q293" t="s"/>
      <c r="R293" t="s">
        <v>120</v>
      </c>
      <c r="S293" t="s">
        <v>637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HYPERLINK("https://hotelmonitor-cachepage.eclerx.com/savepage/tk_15441703274474952_sr_8422.html","info")</f>
        <v/>
      </c>
      <c r="AA293" t="n">
        <v>185368</v>
      </c>
      <c r="AB293" t="s">
        <v>1034</v>
      </c>
      <c r="AC293" t="s"/>
      <c r="AD293" t="s">
        <v>89</v>
      </c>
      <c r="AE293" t="s"/>
      <c r="AF293" t="s"/>
      <c r="AG293" t="s"/>
      <c r="AH293" t="s"/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7</v>
      </c>
      <c r="AQ293" t="s">
        <v>91</v>
      </c>
      <c r="AR293" t="s"/>
      <c r="AS293" t="s"/>
      <c r="AT293" t="s">
        <v>92</v>
      </c>
      <c r="AU293" t="s">
        <v>90</v>
      </c>
      <c r="AV293" t="s"/>
      <c r="AW293" t="s"/>
      <c r="AX293" t="s">
        <v>93</v>
      </c>
      <c r="AY293" t="n">
        <v>1776636</v>
      </c>
      <c r="AZ293" t="s">
        <v>1027</v>
      </c>
      <c r="BA293" t="s">
        <v>1028</v>
      </c>
      <c r="BB293" t="s">
        <v>1029</v>
      </c>
      <c r="BC293" t="n">
        <v>4.743928</v>
      </c>
      <c r="BD293" t="n">
        <v>52.278479</v>
      </c>
      <c r="BE293" t="s">
        <v>995</v>
      </c>
      <c r="BF293" t="s">
        <v>83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98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1023</v>
      </c>
      <c r="F294" t="n">
        <v>1142521</v>
      </c>
      <c r="G294" t="s">
        <v>74</v>
      </c>
      <c r="H294" t="s">
        <v>75</v>
      </c>
      <c r="I294" t="s"/>
      <c r="J294" t="s">
        <v>76</v>
      </c>
      <c r="K294" t="n">
        <v>76.75</v>
      </c>
      <c r="L294" t="s">
        <v>77</v>
      </c>
      <c r="M294" t="s"/>
      <c r="N294" t="s">
        <v>240</v>
      </c>
      <c r="O294" t="s">
        <v>79</v>
      </c>
      <c r="P294" t="s">
        <v>1024</v>
      </c>
      <c r="Q294" t="s"/>
      <c r="R294" t="s">
        <v>120</v>
      </c>
      <c r="S294" t="s">
        <v>1035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HYPERLINK("https://hotelmonitor-cachepage.eclerx.com/savepage/tk_15441703274474952_sr_8422.html","info")</f>
        <v/>
      </c>
      <c r="AA294" t="n">
        <v>185368</v>
      </c>
      <c r="AB294" t="s">
        <v>1036</v>
      </c>
      <c r="AC294" t="s"/>
      <c r="AD294" t="s">
        <v>89</v>
      </c>
      <c r="AE294" t="s"/>
      <c r="AF294" t="s"/>
      <c r="AG294" t="s"/>
      <c r="AH294" t="s"/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7</v>
      </c>
      <c r="AQ294" t="s">
        <v>91</v>
      </c>
      <c r="AR294" t="s"/>
      <c r="AS294" t="s"/>
      <c r="AT294" t="s">
        <v>92</v>
      </c>
      <c r="AU294" t="s">
        <v>90</v>
      </c>
      <c r="AV294" t="s"/>
      <c r="AW294" t="s"/>
      <c r="AX294" t="s">
        <v>90</v>
      </c>
      <c r="AY294" t="n">
        <v>1776636</v>
      </c>
      <c r="AZ294" t="s">
        <v>1027</v>
      </c>
      <c r="BA294" t="s">
        <v>1028</v>
      </c>
      <c r="BB294" t="s">
        <v>1029</v>
      </c>
      <c r="BC294" t="n">
        <v>4.743928</v>
      </c>
      <c r="BD294" t="n">
        <v>52.278479</v>
      </c>
      <c r="BE294" t="s">
        <v>1037</v>
      </c>
      <c r="BF294" t="s">
        <v>83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98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1023</v>
      </c>
      <c r="F295" t="n">
        <v>1142521</v>
      </c>
      <c r="G295" t="s">
        <v>74</v>
      </c>
      <c r="H295" t="s">
        <v>75</v>
      </c>
      <c r="I295" t="s"/>
      <c r="J295" t="s">
        <v>76</v>
      </c>
      <c r="K295" t="n">
        <v>92.5</v>
      </c>
      <c r="L295" t="s">
        <v>77</v>
      </c>
      <c r="M295" t="s"/>
      <c r="N295" t="s">
        <v>118</v>
      </c>
      <c r="O295" t="s">
        <v>79</v>
      </c>
      <c r="P295" t="s">
        <v>1024</v>
      </c>
      <c r="Q295" t="s"/>
      <c r="R295" t="s">
        <v>120</v>
      </c>
      <c r="S295" t="s">
        <v>219</v>
      </c>
      <c r="T295" t="s">
        <v>83</v>
      </c>
      <c r="U295" t="s">
        <v>84</v>
      </c>
      <c r="V295" t="s">
        <v>85</v>
      </c>
      <c r="W295" t="s">
        <v>86</v>
      </c>
      <c r="X295" t="s"/>
      <c r="Y295" t="s">
        <v>87</v>
      </c>
      <c r="Z295">
        <f>HYPERLINK("https://hotelmonitor-cachepage.eclerx.com/savepage/tk_15441703274474952_sr_8422.html","info")</f>
        <v/>
      </c>
      <c r="AA295" t="n">
        <v>185368</v>
      </c>
      <c r="AB295" t="s">
        <v>1038</v>
      </c>
      <c r="AC295" t="s"/>
      <c r="AD295" t="s">
        <v>89</v>
      </c>
      <c r="AE295" t="s"/>
      <c r="AF295" t="s"/>
      <c r="AG295" t="s"/>
      <c r="AH295" t="s"/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7</v>
      </c>
      <c r="AQ295" t="s">
        <v>91</v>
      </c>
      <c r="AR295" t="s"/>
      <c r="AS295" t="s"/>
      <c r="AT295" t="s">
        <v>92</v>
      </c>
      <c r="AU295" t="s">
        <v>90</v>
      </c>
      <c r="AV295" t="s"/>
      <c r="AW295" t="s"/>
      <c r="AX295" t="s">
        <v>90</v>
      </c>
      <c r="AY295" t="n">
        <v>1776636</v>
      </c>
      <c r="AZ295" t="s">
        <v>1027</v>
      </c>
      <c r="BA295" t="s">
        <v>1028</v>
      </c>
      <c r="BB295" t="s">
        <v>1029</v>
      </c>
      <c r="BC295" t="n">
        <v>4.743928</v>
      </c>
      <c r="BD295" t="n">
        <v>52.278479</v>
      </c>
      <c r="BE295" t="s">
        <v>1039</v>
      </c>
      <c r="BF295" t="s">
        <v>83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98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1023</v>
      </c>
      <c r="F296" t="n">
        <v>1142521</v>
      </c>
      <c r="G296" t="s">
        <v>74</v>
      </c>
      <c r="H296" t="s">
        <v>75</v>
      </c>
      <c r="I296" t="s"/>
      <c r="J296" t="s">
        <v>76</v>
      </c>
      <c r="K296" t="n">
        <v>107.5</v>
      </c>
      <c r="L296" t="s">
        <v>77</v>
      </c>
      <c r="M296" t="s"/>
      <c r="N296" t="s">
        <v>1040</v>
      </c>
      <c r="O296" t="s">
        <v>79</v>
      </c>
      <c r="P296" t="s">
        <v>1024</v>
      </c>
      <c r="Q296" t="s"/>
      <c r="R296" t="s">
        <v>120</v>
      </c>
      <c r="S296" t="s">
        <v>391</v>
      </c>
      <c r="T296" t="s">
        <v>83</v>
      </c>
      <c r="U296" t="s">
        <v>84</v>
      </c>
      <c r="V296" t="s">
        <v>85</v>
      </c>
      <c r="W296" t="s">
        <v>86</v>
      </c>
      <c r="X296" t="s"/>
      <c r="Y296" t="s">
        <v>87</v>
      </c>
      <c r="Z296">
        <f>HYPERLINK("https://hotelmonitor-cachepage.eclerx.com/savepage/tk_15441703274474952_sr_8422.html","info")</f>
        <v/>
      </c>
      <c r="AA296" t="n">
        <v>185368</v>
      </c>
      <c r="AB296" t="s">
        <v>1041</v>
      </c>
      <c r="AC296" t="s"/>
      <c r="AD296" t="s">
        <v>89</v>
      </c>
      <c r="AE296" t="s"/>
      <c r="AF296" t="s"/>
      <c r="AG296" t="s"/>
      <c r="AH296" t="s"/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7</v>
      </c>
      <c r="AQ296" t="s">
        <v>91</v>
      </c>
      <c r="AR296" t="s"/>
      <c r="AS296" t="s"/>
      <c r="AT296" t="s">
        <v>92</v>
      </c>
      <c r="AU296" t="s">
        <v>90</v>
      </c>
      <c r="AV296" t="s"/>
      <c r="AW296" t="s"/>
      <c r="AX296" t="s">
        <v>93</v>
      </c>
      <c r="AY296" t="n">
        <v>1776636</v>
      </c>
      <c r="AZ296" t="s">
        <v>1027</v>
      </c>
      <c r="BA296" t="s">
        <v>1028</v>
      </c>
      <c r="BB296" t="s">
        <v>1029</v>
      </c>
      <c r="BC296" t="n">
        <v>4.743928</v>
      </c>
      <c r="BD296" t="n">
        <v>52.278479</v>
      </c>
      <c r="BE296" t="s">
        <v>627</v>
      </c>
      <c r="BF296" t="s">
        <v>83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98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1023</v>
      </c>
      <c r="F297" t="n">
        <v>1142521</v>
      </c>
      <c r="G297" t="s">
        <v>74</v>
      </c>
      <c r="H297" t="s">
        <v>75</v>
      </c>
      <c r="I297" t="s"/>
      <c r="J297" t="s">
        <v>76</v>
      </c>
      <c r="K297" t="n">
        <v>114.75</v>
      </c>
      <c r="L297" t="s">
        <v>77</v>
      </c>
      <c r="M297" t="s"/>
      <c r="N297" t="s">
        <v>765</v>
      </c>
      <c r="O297" t="s">
        <v>79</v>
      </c>
      <c r="P297" t="s">
        <v>1024</v>
      </c>
      <c r="Q297" t="s"/>
      <c r="R297" t="s">
        <v>120</v>
      </c>
      <c r="S297" t="s">
        <v>1042</v>
      </c>
      <c r="T297" t="s">
        <v>83</v>
      </c>
      <c r="U297" t="s">
        <v>84</v>
      </c>
      <c r="V297" t="s">
        <v>85</v>
      </c>
      <c r="W297" t="s">
        <v>86</v>
      </c>
      <c r="X297" t="s"/>
      <c r="Y297" t="s">
        <v>87</v>
      </c>
      <c r="Z297">
        <f>HYPERLINK("https://hotelmonitor-cachepage.eclerx.com/savepage/tk_15441703274474952_sr_8422.html","info")</f>
        <v/>
      </c>
      <c r="AA297" t="n">
        <v>185368</v>
      </c>
      <c r="AB297" t="s">
        <v>1043</v>
      </c>
      <c r="AC297" t="s"/>
      <c r="AD297" t="s">
        <v>89</v>
      </c>
      <c r="AE297" t="s"/>
      <c r="AF297" t="s"/>
      <c r="AG297" t="s"/>
      <c r="AH297" t="s"/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7</v>
      </c>
      <c r="AQ297" t="s">
        <v>91</v>
      </c>
      <c r="AR297" t="s"/>
      <c r="AS297" t="s"/>
      <c r="AT297" t="s">
        <v>92</v>
      </c>
      <c r="AU297" t="s">
        <v>90</v>
      </c>
      <c r="AV297" t="s"/>
      <c r="AW297" t="s"/>
      <c r="AX297" t="s">
        <v>93</v>
      </c>
      <c r="AY297" t="n">
        <v>1776636</v>
      </c>
      <c r="AZ297" t="s">
        <v>1027</v>
      </c>
      <c r="BA297" t="s">
        <v>1028</v>
      </c>
      <c r="BB297" t="s">
        <v>1029</v>
      </c>
      <c r="BC297" t="n">
        <v>4.743928</v>
      </c>
      <c r="BD297" t="n">
        <v>52.278479</v>
      </c>
      <c r="BE297" t="s">
        <v>280</v>
      </c>
      <c r="BF297" t="s">
        <v>83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98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1023</v>
      </c>
      <c r="F298" t="n">
        <v>1142521</v>
      </c>
      <c r="G298" t="s">
        <v>74</v>
      </c>
      <c r="H298" t="s">
        <v>75</v>
      </c>
      <c r="I298" t="s"/>
      <c r="J298" t="s">
        <v>76</v>
      </c>
      <c r="K298" t="n">
        <v>92.5</v>
      </c>
      <c r="L298" t="s">
        <v>77</v>
      </c>
      <c r="M298" t="s"/>
      <c r="N298" t="s">
        <v>128</v>
      </c>
      <c r="O298" t="s">
        <v>79</v>
      </c>
      <c r="P298" t="s">
        <v>1024</v>
      </c>
      <c r="Q298" t="s"/>
      <c r="R298" t="s">
        <v>120</v>
      </c>
      <c r="S298" t="s">
        <v>219</v>
      </c>
      <c r="T298" t="s">
        <v>83</v>
      </c>
      <c r="U298" t="s">
        <v>84</v>
      </c>
      <c r="V298" t="s">
        <v>85</v>
      </c>
      <c r="W298" t="s">
        <v>86</v>
      </c>
      <c r="X298" t="s"/>
      <c r="Y298" t="s">
        <v>87</v>
      </c>
      <c r="Z298">
        <f>HYPERLINK("https://hotelmonitor-cachepage.eclerx.com/savepage/tk_15441703274474952_sr_8422.html","info")</f>
        <v/>
      </c>
      <c r="AA298" t="n">
        <v>185368</v>
      </c>
      <c r="AB298" t="s">
        <v>1044</v>
      </c>
      <c r="AC298" t="s"/>
      <c r="AD298" t="s">
        <v>89</v>
      </c>
      <c r="AE298" t="s"/>
      <c r="AF298" t="s"/>
      <c r="AG298" t="s"/>
      <c r="AH298" t="s"/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7</v>
      </c>
      <c r="AQ298" t="s">
        <v>91</v>
      </c>
      <c r="AR298" t="s"/>
      <c r="AS298" t="s"/>
      <c r="AT298" t="s">
        <v>92</v>
      </c>
      <c r="AU298" t="s">
        <v>90</v>
      </c>
      <c r="AV298" t="s"/>
      <c r="AW298" t="s"/>
      <c r="AX298" t="s">
        <v>90</v>
      </c>
      <c r="AY298" t="n">
        <v>1776636</v>
      </c>
      <c r="AZ298" t="s">
        <v>1027</v>
      </c>
      <c r="BA298" t="s">
        <v>1028</v>
      </c>
      <c r="BB298" t="s">
        <v>1029</v>
      </c>
      <c r="BC298" t="n">
        <v>4.743928</v>
      </c>
      <c r="BD298" t="n">
        <v>52.278479</v>
      </c>
      <c r="BE298" t="s">
        <v>1039</v>
      </c>
      <c r="BF298" t="s">
        <v>83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98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1023</v>
      </c>
      <c r="F299" t="n">
        <v>1142521</v>
      </c>
      <c r="G299" t="s">
        <v>74</v>
      </c>
      <c r="H299" t="s">
        <v>75</v>
      </c>
      <c r="I299" t="s"/>
      <c r="J299" t="s">
        <v>76</v>
      </c>
      <c r="K299" t="n">
        <v>102</v>
      </c>
      <c r="L299" t="s">
        <v>77</v>
      </c>
      <c r="M299" t="s"/>
      <c r="N299" t="s">
        <v>240</v>
      </c>
      <c r="O299" t="s">
        <v>79</v>
      </c>
      <c r="P299" t="s">
        <v>1024</v>
      </c>
      <c r="Q299" t="s"/>
      <c r="R299" t="s">
        <v>120</v>
      </c>
      <c r="S299" t="s">
        <v>1004</v>
      </c>
      <c r="T299" t="s">
        <v>83</v>
      </c>
      <c r="U299" t="s">
        <v>84</v>
      </c>
      <c r="V299" t="s">
        <v>85</v>
      </c>
      <c r="W299" t="s">
        <v>108</v>
      </c>
      <c r="X299" t="s"/>
      <c r="Y299" t="s">
        <v>87</v>
      </c>
      <c r="Z299">
        <f>HYPERLINK("https://hotelmonitor-cachepage.eclerx.com/savepage/tk_15441703274474952_sr_8422.html","info")</f>
        <v/>
      </c>
      <c r="AA299" t="n">
        <v>185368</v>
      </c>
      <c r="AB299" t="s">
        <v>1045</v>
      </c>
      <c r="AC299" t="s"/>
      <c r="AD299" t="s">
        <v>89</v>
      </c>
      <c r="AE299" t="s"/>
      <c r="AF299" t="s"/>
      <c r="AG299" t="s"/>
      <c r="AH299" t="s"/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7</v>
      </c>
      <c r="AQ299" t="s">
        <v>91</v>
      </c>
      <c r="AR299" t="s"/>
      <c r="AS299" t="s"/>
      <c r="AT299" t="s">
        <v>92</v>
      </c>
      <c r="AU299" t="s">
        <v>90</v>
      </c>
      <c r="AV299" t="s"/>
      <c r="AW299" t="s"/>
      <c r="AX299" t="s">
        <v>90</v>
      </c>
      <c r="AY299" t="n">
        <v>1776636</v>
      </c>
      <c r="AZ299" t="s">
        <v>1027</v>
      </c>
      <c r="BA299" t="s">
        <v>1028</v>
      </c>
      <c r="BB299" t="s">
        <v>1029</v>
      </c>
      <c r="BC299" t="n">
        <v>4.743928</v>
      </c>
      <c r="BD299" t="n">
        <v>52.278479</v>
      </c>
      <c r="BE299" t="s">
        <v>1046</v>
      </c>
      <c r="BF299" t="s">
        <v>83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98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1023</v>
      </c>
      <c r="F300" t="n">
        <v>1142521</v>
      </c>
      <c r="G300" t="s">
        <v>74</v>
      </c>
      <c r="H300" t="s">
        <v>75</v>
      </c>
      <c r="I300" t="s"/>
      <c r="J300" t="s">
        <v>76</v>
      </c>
      <c r="K300" t="n">
        <v>103</v>
      </c>
      <c r="L300" t="s">
        <v>77</v>
      </c>
      <c r="M300" t="s"/>
      <c r="N300" t="s">
        <v>1030</v>
      </c>
      <c r="O300" t="s">
        <v>79</v>
      </c>
      <c r="P300" t="s">
        <v>1024</v>
      </c>
      <c r="Q300" t="s"/>
      <c r="R300" t="s">
        <v>120</v>
      </c>
      <c r="S300" t="s">
        <v>213</v>
      </c>
      <c r="T300" t="s">
        <v>83</v>
      </c>
      <c r="U300" t="s">
        <v>84</v>
      </c>
      <c r="V300" t="s">
        <v>85</v>
      </c>
      <c r="W300" t="s">
        <v>86</v>
      </c>
      <c r="X300" t="s"/>
      <c r="Y300" t="s">
        <v>87</v>
      </c>
      <c r="Z300">
        <f>HYPERLINK("https://hotelmonitor-cachepage.eclerx.com/savepage/tk_15441703274474952_sr_8422.html","info")</f>
        <v/>
      </c>
      <c r="AA300" t="n">
        <v>185368</v>
      </c>
      <c r="AB300" t="s">
        <v>1047</v>
      </c>
      <c r="AC300" t="s"/>
      <c r="AD300" t="s">
        <v>89</v>
      </c>
      <c r="AE300" t="s"/>
      <c r="AF300" t="s"/>
      <c r="AG300" t="s"/>
      <c r="AH300" t="s"/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7</v>
      </c>
      <c r="AQ300" t="s">
        <v>91</v>
      </c>
      <c r="AR300" t="s"/>
      <c r="AS300" t="s"/>
      <c r="AT300" t="s">
        <v>92</v>
      </c>
      <c r="AU300" t="s">
        <v>90</v>
      </c>
      <c r="AV300" t="s"/>
      <c r="AW300" t="s"/>
      <c r="AX300" t="s">
        <v>93</v>
      </c>
      <c r="AY300" t="n">
        <v>1776636</v>
      </c>
      <c r="AZ300" t="s">
        <v>1027</v>
      </c>
      <c r="BA300" t="s">
        <v>1028</v>
      </c>
      <c r="BB300" t="s">
        <v>1029</v>
      </c>
      <c r="BC300" t="n">
        <v>4.743928</v>
      </c>
      <c r="BD300" t="n">
        <v>52.278479</v>
      </c>
      <c r="BE300" t="s">
        <v>1048</v>
      </c>
      <c r="BF300" t="s">
        <v>83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98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1023</v>
      </c>
      <c r="F301" t="n">
        <v>1142521</v>
      </c>
      <c r="G301" t="s">
        <v>74</v>
      </c>
      <c r="H301" t="s">
        <v>75</v>
      </c>
      <c r="I301" t="s"/>
      <c r="J301" t="s">
        <v>76</v>
      </c>
      <c r="K301" t="n">
        <v>130.25</v>
      </c>
      <c r="L301" t="s">
        <v>77</v>
      </c>
      <c r="M301" t="s"/>
      <c r="N301" t="s">
        <v>844</v>
      </c>
      <c r="O301" t="s">
        <v>79</v>
      </c>
      <c r="P301" t="s">
        <v>1024</v>
      </c>
      <c r="Q301" t="s"/>
      <c r="R301" t="s">
        <v>120</v>
      </c>
      <c r="S301" t="s">
        <v>1049</v>
      </c>
      <c r="T301" t="s">
        <v>83</v>
      </c>
      <c r="U301" t="s">
        <v>84</v>
      </c>
      <c r="V301" t="s">
        <v>85</v>
      </c>
      <c r="W301" t="s">
        <v>108</v>
      </c>
      <c r="X301" t="s"/>
      <c r="Y301" t="s">
        <v>87</v>
      </c>
      <c r="Z301">
        <f>HYPERLINK("https://hotelmonitor-cachepage.eclerx.com/savepage/tk_15441703274474952_sr_8422.html","info")</f>
        <v/>
      </c>
      <c r="AA301" t="n">
        <v>185368</v>
      </c>
      <c r="AB301" t="s">
        <v>1050</v>
      </c>
      <c r="AC301" t="s"/>
      <c r="AD301" t="s">
        <v>89</v>
      </c>
      <c r="AE301" t="s"/>
      <c r="AF301" t="s"/>
      <c r="AG301" t="s"/>
      <c r="AH301" t="s"/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7</v>
      </c>
      <c r="AQ301" t="s">
        <v>91</v>
      </c>
      <c r="AR301" t="s"/>
      <c r="AS301" t="s"/>
      <c r="AT301" t="s">
        <v>92</v>
      </c>
      <c r="AU301" t="s">
        <v>90</v>
      </c>
      <c r="AV301" t="s"/>
      <c r="AW301" t="s"/>
      <c r="AX301" t="s">
        <v>93</v>
      </c>
      <c r="AY301" t="n">
        <v>1776636</v>
      </c>
      <c r="AZ301" t="s">
        <v>1027</v>
      </c>
      <c r="BA301" t="s">
        <v>1028</v>
      </c>
      <c r="BB301" t="s">
        <v>1029</v>
      </c>
      <c r="BC301" t="n">
        <v>4.743928</v>
      </c>
      <c r="BD301" t="n">
        <v>52.278479</v>
      </c>
      <c r="BE301" t="s">
        <v>412</v>
      </c>
      <c r="BF301" t="s">
        <v>83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98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1023</v>
      </c>
      <c r="F302" t="n">
        <v>1142521</v>
      </c>
      <c r="G302" t="s">
        <v>74</v>
      </c>
      <c r="H302" t="s">
        <v>75</v>
      </c>
      <c r="I302" t="s"/>
      <c r="J302" t="s">
        <v>76</v>
      </c>
      <c r="K302" t="n">
        <v>104.75</v>
      </c>
      <c r="L302" t="s">
        <v>77</v>
      </c>
      <c r="M302" t="s"/>
      <c r="N302" t="s">
        <v>844</v>
      </c>
      <c r="O302" t="s">
        <v>79</v>
      </c>
      <c r="P302" t="s">
        <v>1024</v>
      </c>
      <c r="Q302" t="s"/>
      <c r="R302" t="s">
        <v>120</v>
      </c>
      <c r="S302" t="s">
        <v>1051</v>
      </c>
      <c r="T302" t="s">
        <v>83</v>
      </c>
      <c r="U302" t="s">
        <v>84</v>
      </c>
      <c r="V302" t="s">
        <v>85</v>
      </c>
      <c r="W302" t="s">
        <v>86</v>
      </c>
      <c r="X302" t="s"/>
      <c r="Y302" t="s">
        <v>87</v>
      </c>
      <c r="Z302">
        <f>HYPERLINK("https://hotelmonitor-cachepage.eclerx.com/savepage/tk_15441703274474952_sr_8422.html","info")</f>
        <v/>
      </c>
      <c r="AA302" t="n">
        <v>185368</v>
      </c>
      <c r="AB302" t="s">
        <v>1052</v>
      </c>
      <c r="AC302" t="s"/>
      <c r="AD302" t="s">
        <v>89</v>
      </c>
      <c r="AE302" t="s"/>
      <c r="AF302" t="s"/>
      <c r="AG302" t="s"/>
      <c r="AH302" t="s"/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7</v>
      </c>
      <c r="AQ302" t="s">
        <v>91</v>
      </c>
      <c r="AR302" t="s"/>
      <c r="AS302" t="s"/>
      <c r="AT302" t="s">
        <v>92</v>
      </c>
      <c r="AU302" t="s">
        <v>90</v>
      </c>
      <c r="AV302" t="s"/>
      <c r="AW302" t="s"/>
      <c r="AX302" t="s">
        <v>93</v>
      </c>
      <c r="AY302" t="n">
        <v>1776636</v>
      </c>
      <c r="AZ302" t="s">
        <v>1027</v>
      </c>
      <c r="BA302" t="s">
        <v>1028</v>
      </c>
      <c r="BB302" t="s">
        <v>1029</v>
      </c>
      <c r="BC302" t="n">
        <v>4.743928</v>
      </c>
      <c r="BD302" t="n">
        <v>52.278479</v>
      </c>
      <c r="BE302" t="s">
        <v>204</v>
      </c>
      <c r="BF302" t="s">
        <v>83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98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1023</v>
      </c>
      <c r="F303" t="n">
        <v>1142521</v>
      </c>
      <c r="G303" t="s">
        <v>74</v>
      </c>
      <c r="H303" t="s">
        <v>75</v>
      </c>
      <c r="I303" t="s"/>
      <c r="J303" t="s">
        <v>76</v>
      </c>
      <c r="K303" t="n">
        <v>80.25</v>
      </c>
      <c r="L303" t="s">
        <v>77</v>
      </c>
      <c r="M303" t="s"/>
      <c r="N303" t="s">
        <v>1053</v>
      </c>
      <c r="O303" t="s">
        <v>79</v>
      </c>
      <c r="P303" t="s">
        <v>1024</v>
      </c>
      <c r="Q303" t="s"/>
      <c r="R303" t="s">
        <v>120</v>
      </c>
      <c r="S303" t="s">
        <v>1054</v>
      </c>
      <c r="T303" t="s">
        <v>83</v>
      </c>
      <c r="U303" t="s">
        <v>84</v>
      </c>
      <c r="V303" t="s">
        <v>85</v>
      </c>
      <c r="W303" t="s">
        <v>86</v>
      </c>
      <c r="X303" t="s"/>
      <c r="Y303" t="s">
        <v>87</v>
      </c>
      <c r="Z303">
        <f>HYPERLINK("https://hotelmonitor-cachepage.eclerx.com/savepage/tk_15441703274474952_sr_8422.html","info")</f>
        <v/>
      </c>
      <c r="AA303" t="n">
        <v>185368</v>
      </c>
      <c r="AB303" t="s">
        <v>1055</v>
      </c>
      <c r="AC303" t="s"/>
      <c r="AD303" t="s">
        <v>89</v>
      </c>
      <c r="AE303" t="s"/>
      <c r="AF303" t="s"/>
      <c r="AG303" t="s"/>
      <c r="AH303" t="s"/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7</v>
      </c>
      <c r="AQ303" t="s">
        <v>91</v>
      </c>
      <c r="AR303" t="s"/>
      <c r="AS303" t="s"/>
      <c r="AT303" t="s">
        <v>92</v>
      </c>
      <c r="AU303" t="s">
        <v>90</v>
      </c>
      <c r="AV303" t="s"/>
      <c r="AW303" t="s"/>
      <c r="AX303" t="s">
        <v>93</v>
      </c>
      <c r="AY303" t="n">
        <v>1776636</v>
      </c>
      <c r="AZ303" t="s">
        <v>1027</v>
      </c>
      <c r="BA303" t="s">
        <v>1028</v>
      </c>
      <c r="BB303" t="s">
        <v>1029</v>
      </c>
      <c r="BC303" t="n">
        <v>4.743928</v>
      </c>
      <c r="BD303" t="n">
        <v>52.278479</v>
      </c>
      <c r="BE303" t="s">
        <v>1056</v>
      </c>
      <c r="BF303" t="s">
        <v>83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98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1023</v>
      </c>
      <c r="F304" t="n">
        <v>1142521</v>
      </c>
      <c r="G304" t="s">
        <v>74</v>
      </c>
      <c r="H304" t="s">
        <v>75</v>
      </c>
      <c r="I304" t="s"/>
      <c r="J304" t="s">
        <v>76</v>
      </c>
      <c r="K304" t="n">
        <v>105.75</v>
      </c>
      <c r="L304" t="s">
        <v>77</v>
      </c>
      <c r="M304" t="s"/>
      <c r="N304" t="s">
        <v>1053</v>
      </c>
      <c r="O304" t="s">
        <v>79</v>
      </c>
      <c r="P304" t="s">
        <v>1024</v>
      </c>
      <c r="Q304" t="s"/>
      <c r="R304" t="s">
        <v>120</v>
      </c>
      <c r="S304" t="s">
        <v>1057</v>
      </c>
      <c r="T304" t="s">
        <v>83</v>
      </c>
      <c r="U304" t="s">
        <v>84</v>
      </c>
      <c r="V304" t="s">
        <v>85</v>
      </c>
      <c r="W304" t="s">
        <v>108</v>
      </c>
      <c r="X304" t="s"/>
      <c r="Y304" t="s">
        <v>87</v>
      </c>
      <c r="Z304">
        <f>HYPERLINK("https://hotelmonitor-cachepage.eclerx.com/savepage/tk_15441703274474952_sr_8422.html","info")</f>
        <v/>
      </c>
      <c r="AA304" t="n">
        <v>185368</v>
      </c>
      <c r="AB304" t="s">
        <v>1058</v>
      </c>
      <c r="AC304" t="s"/>
      <c r="AD304" t="s">
        <v>89</v>
      </c>
      <c r="AE304" t="s"/>
      <c r="AF304" t="s"/>
      <c r="AG304" t="s"/>
      <c r="AH304" t="s"/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7</v>
      </c>
      <c r="AQ304" t="s">
        <v>91</v>
      </c>
      <c r="AR304" t="s"/>
      <c r="AS304" t="s"/>
      <c r="AT304" t="s">
        <v>92</v>
      </c>
      <c r="AU304" t="s">
        <v>90</v>
      </c>
      <c r="AV304" t="s"/>
      <c r="AW304" t="s"/>
      <c r="AX304" t="s">
        <v>93</v>
      </c>
      <c r="AY304" t="n">
        <v>1776636</v>
      </c>
      <c r="AZ304" t="s">
        <v>1027</v>
      </c>
      <c r="BA304" t="s">
        <v>1028</v>
      </c>
      <c r="BB304" t="s">
        <v>1029</v>
      </c>
      <c r="BC304" t="n">
        <v>4.743928</v>
      </c>
      <c r="BD304" t="n">
        <v>52.278479</v>
      </c>
      <c r="BE304" t="s">
        <v>100</v>
      </c>
      <c r="BF304" t="s">
        <v>83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98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1023</v>
      </c>
      <c r="F305" t="n">
        <v>1142521</v>
      </c>
      <c r="G305" t="s">
        <v>74</v>
      </c>
      <c r="H305" t="s">
        <v>75</v>
      </c>
      <c r="I305" t="s"/>
      <c r="J305" t="s">
        <v>76</v>
      </c>
      <c r="K305" t="n">
        <v>140.25</v>
      </c>
      <c r="L305" t="s">
        <v>77</v>
      </c>
      <c r="M305" t="s"/>
      <c r="N305" t="s">
        <v>765</v>
      </c>
      <c r="O305" t="s">
        <v>79</v>
      </c>
      <c r="P305" t="s">
        <v>1024</v>
      </c>
      <c r="Q305" t="s"/>
      <c r="R305" t="s">
        <v>120</v>
      </c>
      <c r="S305" t="s">
        <v>644</v>
      </c>
      <c r="T305" t="s">
        <v>83</v>
      </c>
      <c r="U305" t="s">
        <v>84</v>
      </c>
      <c r="V305" t="s">
        <v>85</v>
      </c>
      <c r="W305" t="s">
        <v>108</v>
      </c>
      <c r="X305" t="s"/>
      <c r="Y305" t="s">
        <v>87</v>
      </c>
      <c r="Z305">
        <f>HYPERLINK("https://hotelmonitor-cachepage.eclerx.com/savepage/tk_15441703274474952_sr_8422.html","info")</f>
        <v/>
      </c>
      <c r="AA305" t="n">
        <v>185368</v>
      </c>
      <c r="AB305" t="s">
        <v>1059</v>
      </c>
      <c r="AC305" t="s"/>
      <c r="AD305" t="s">
        <v>89</v>
      </c>
      <c r="AE305" t="s"/>
      <c r="AF305" t="s"/>
      <c r="AG305" t="s"/>
      <c r="AH305" t="s"/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7</v>
      </c>
      <c r="AQ305" t="s">
        <v>91</v>
      </c>
      <c r="AR305" t="s"/>
      <c r="AS305" t="s"/>
      <c r="AT305" t="s">
        <v>92</v>
      </c>
      <c r="AU305" t="s">
        <v>90</v>
      </c>
      <c r="AV305" t="s"/>
      <c r="AW305" t="s"/>
      <c r="AX305" t="s">
        <v>93</v>
      </c>
      <c r="AY305" t="n">
        <v>1776636</v>
      </c>
      <c r="AZ305" t="s">
        <v>1027</v>
      </c>
      <c r="BA305" t="s">
        <v>1028</v>
      </c>
      <c r="BB305" t="s">
        <v>1029</v>
      </c>
      <c r="BC305" t="n">
        <v>4.743928</v>
      </c>
      <c r="BD305" t="n">
        <v>52.278479</v>
      </c>
      <c r="BE305" t="s">
        <v>1060</v>
      </c>
      <c r="BF305" t="s">
        <v>83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98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1023</v>
      </c>
      <c r="F306" t="n">
        <v>1142521</v>
      </c>
      <c r="G306" t="s">
        <v>74</v>
      </c>
      <c r="H306" t="s">
        <v>75</v>
      </c>
      <c r="I306" t="s"/>
      <c r="J306" t="s">
        <v>76</v>
      </c>
      <c r="K306" t="n">
        <v>120.25</v>
      </c>
      <c r="L306" t="s">
        <v>77</v>
      </c>
      <c r="M306" t="s"/>
      <c r="N306" t="s">
        <v>118</v>
      </c>
      <c r="O306" t="s">
        <v>79</v>
      </c>
      <c r="P306" t="s">
        <v>1024</v>
      </c>
      <c r="Q306" t="s"/>
      <c r="R306" t="s">
        <v>120</v>
      </c>
      <c r="S306" t="s">
        <v>1025</v>
      </c>
      <c r="T306" t="s">
        <v>83</v>
      </c>
      <c r="U306" t="s">
        <v>84</v>
      </c>
      <c r="V306" t="s">
        <v>85</v>
      </c>
      <c r="W306" t="s">
        <v>108</v>
      </c>
      <c r="X306" t="s"/>
      <c r="Y306" t="s">
        <v>87</v>
      </c>
      <c r="Z306">
        <f>HYPERLINK("https://hotelmonitor-cachepage.eclerx.com/savepage/tk_15441703274474952_sr_8422.html","info")</f>
        <v/>
      </c>
      <c r="AA306" t="n">
        <v>185368</v>
      </c>
      <c r="AB306" t="s">
        <v>1061</v>
      </c>
      <c r="AC306" t="s"/>
      <c r="AD306" t="s">
        <v>89</v>
      </c>
      <c r="AE306" t="s"/>
      <c r="AF306" t="s"/>
      <c r="AG306" t="s"/>
      <c r="AH306" t="s"/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7</v>
      </c>
      <c r="AQ306" t="s">
        <v>91</v>
      </c>
      <c r="AR306" t="s"/>
      <c r="AS306" t="s"/>
      <c r="AT306" t="s">
        <v>92</v>
      </c>
      <c r="AU306" t="s">
        <v>90</v>
      </c>
      <c r="AV306" t="s"/>
      <c r="AW306" t="s"/>
      <c r="AX306" t="s">
        <v>90</v>
      </c>
      <c r="AY306" t="n">
        <v>1776636</v>
      </c>
      <c r="AZ306" t="s">
        <v>1027</v>
      </c>
      <c r="BA306" t="s">
        <v>1028</v>
      </c>
      <c r="BB306" t="s">
        <v>1029</v>
      </c>
      <c r="BC306" t="n">
        <v>4.743928</v>
      </c>
      <c r="BD306" t="n">
        <v>52.278479</v>
      </c>
      <c r="BE306" t="s">
        <v>457</v>
      </c>
      <c r="BF306" t="s">
        <v>83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98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1023</v>
      </c>
      <c r="F307" t="n">
        <v>1142521</v>
      </c>
      <c r="G307" t="s">
        <v>74</v>
      </c>
      <c r="H307" t="s">
        <v>75</v>
      </c>
      <c r="I307" t="s"/>
      <c r="J307" t="s">
        <v>76</v>
      </c>
      <c r="K307" t="n">
        <v>121.25</v>
      </c>
      <c r="L307" t="s">
        <v>77</v>
      </c>
      <c r="M307" t="s"/>
      <c r="N307" t="s">
        <v>329</v>
      </c>
      <c r="O307" t="s">
        <v>79</v>
      </c>
      <c r="P307" t="s">
        <v>1024</v>
      </c>
      <c r="Q307" t="s"/>
      <c r="R307" t="s">
        <v>120</v>
      </c>
      <c r="S307" t="s">
        <v>1033</v>
      </c>
      <c r="T307" t="s">
        <v>83</v>
      </c>
      <c r="U307" t="s">
        <v>84</v>
      </c>
      <c r="V307" t="s">
        <v>85</v>
      </c>
      <c r="W307" t="s">
        <v>108</v>
      </c>
      <c r="X307" t="s"/>
      <c r="Y307" t="s">
        <v>87</v>
      </c>
      <c r="Z307">
        <f>HYPERLINK("https://hotelmonitor-cachepage.eclerx.com/savepage/tk_15441703274474952_sr_8422.html","info")</f>
        <v/>
      </c>
      <c r="AA307" t="n">
        <v>185368</v>
      </c>
      <c r="AB307" t="s">
        <v>1062</v>
      </c>
      <c r="AC307" t="s"/>
      <c r="AD307" t="s">
        <v>89</v>
      </c>
      <c r="AE307" t="s"/>
      <c r="AF307" t="s"/>
      <c r="AG307" t="s"/>
      <c r="AH307" t="s"/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7</v>
      </c>
      <c r="AQ307" t="s">
        <v>91</v>
      </c>
      <c r="AR307" t="s"/>
      <c r="AS307" t="s"/>
      <c r="AT307" t="s">
        <v>92</v>
      </c>
      <c r="AU307" t="s">
        <v>90</v>
      </c>
      <c r="AV307" t="s"/>
      <c r="AW307" t="s"/>
      <c r="AX307" t="s">
        <v>93</v>
      </c>
      <c r="AY307" t="n">
        <v>1776636</v>
      </c>
      <c r="AZ307" t="s">
        <v>1027</v>
      </c>
      <c r="BA307" t="s">
        <v>1028</v>
      </c>
      <c r="BB307" t="s">
        <v>1029</v>
      </c>
      <c r="BC307" t="n">
        <v>4.743928</v>
      </c>
      <c r="BD307" t="n">
        <v>52.278479</v>
      </c>
      <c r="BE307" t="s">
        <v>1063</v>
      </c>
      <c r="BF307" t="s">
        <v>83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98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1023</v>
      </c>
      <c r="F308" t="n">
        <v>1142521</v>
      </c>
      <c r="G308" t="s">
        <v>74</v>
      </c>
      <c r="H308" t="s">
        <v>75</v>
      </c>
      <c r="I308" t="s"/>
      <c r="J308" t="s">
        <v>76</v>
      </c>
      <c r="K308" t="n">
        <v>133</v>
      </c>
      <c r="L308" t="s">
        <v>77</v>
      </c>
      <c r="M308" t="s"/>
      <c r="N308" t="s">
        <v>1040</v>
      </c>
      <c r="O308" t="s">
        <v>79</v>
      </c>
      <c r="P308" t="s">
        <v>1024</v>
      </c>
      <c r="Q308" t="s"/>
      <c r="R308" t="s">
        <v>120</v>
      </c>
      <c r="S308" t="s">
        <v>795</v>
      </c>
      <c r="T308" t="s">
        <v>83</v>
      </c>
      <c r="U308" t="s">
        <v>84</v>
      </c>
      <c r="V308" t="s">
        <v>85</v>
      </c>
      <c r="W308" t="s">
        <v>108</v>
      </c>
      <c r="X308" t="s"/>
      <c r="Y308" t="s">
        <v>87</v>
      </c>
      <c r="Z308">
        <f>HYPERLINK("https://hotelmonitor-cachepage.eclerx.com/savepage/tk_15441703274474952_sr_8422.html","info")</f>
        <v/>
      </c>
      <c r="AA308" t="n">
        <v>185368</v>
      </c>
      <c r="AB308" t="s">
        <v>1064</v>
      </c>
      <c r="AC308" t="s"/>
      <c r="AD308" t="s">
        <v>89</v>
      </c>
      <c r="AE308" t="s"/>
      <c r="AF308" t="s"/>
      <c r="AG308" t="s"/>
      <c r="AH308" t="s"/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7</v>
      </c>
      <c r="AQ308" t="s">
        <v>91</v>
      </c>
      <c r="AR308" t="s"/>
      <c r="AS308" t="s"/>
      <c r="AT308" t="s">
        <v>92</v>
      </c>
      <c r="AU308" t="s">
        <v>90</v>
      </c>
      <c r="AV308" t="s"/>
      <c r="AW308" t="s"/>
      <c r="AX308" t="s">
        <v>93</v>
      </c>
      <c r="AY308" t="n">
        <v>1776636</v>
      </c>
      <c r="AZ308" t="s">
        <v>1027</v>
      </c>
      <c r="BA308" t="s">
        <v>1028</v>
      </c>
      <c r="BB308" t="s">
        <v>1029</v>
      </c>
      <c r="BC308" t="n">
        <v>4.743928</v>
      </c>
      <c r="BD308" t="n">
        <v>52.278479</v>
      </c>
      <c r="BE308" t="s">
        <v>1065</v>
      </c>
      <c r="BF308" t="s">
        <v>83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98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1023</v>
      </c>
      <c r="F309" t="n">
        <v>1142521</v>
      </c>
      <c r="G309" t="s">
        <v>74</v>
      </c>
      <c r="H309" t="s">
        <v>75</v>
      </c>
      <c r="I309" t="s"/>
      <c r="J309" t="s">
        <v>76</v>
      </c>
      <c r="K309" t="n">
        <v>112.25</v>
      </c>
      <c r="L309" t="s">
        <v>77</v>
      </c>
      <c r="M309" t="s"/>
      <c r="N309" t="s">
        <v>240</v>
      </c>
      <c r="O309" t="s">
        <v>79</v>
      </c>
      <c r="P309" t="s">
        <v>1024</v>
      </c>
      <c r="Q309" t="s"/>
      <c r="R309" t="s">
        <v>120</v>
      </c>
      <c r="S309" t="s">
        <v>1066</v>
      </c>
      <c r="T309" t="s">
        <v>83</v>
      </c>
      <c r="U309" t="s">
        <v>84</v>
      </c>
      <c r="V309" t="s">
        <v>85</v>
      </c>
      <c r="W309" t="s">
        <v>108</v>
      </c>
      <c r="X309" t="s"/>
      <c r="Y309" t="s">
        <v>87</v>
      </c>
      <c r="Z309">
        <f>HYPERLINK("https://hotelmonitor-cachepage.eclerx.com/savepage/tk_15441703274474952_sr_8422.html","info")</f>
        <v/>
      </c>
      <c r="AA309" t="n">
        <v>185368</v>
      </c>
      <c r="AB309" t="s">
        <v>1067</v>
      </c>
      <c r="AC309" t="s"/>
      <c r="AD309" t="s">
        <v>89</v>
      </c>
      <c r="AE309" t="s"/>
      <c r="AF309" t="s"/>
      <c r="AG309" t="s"/>
      <c r="AH309" t="s"/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7</v>
      </c>
      <c r="AQ309" t="s">
        <v>91</v>
      </c>
      <c r="AR309" t="s"/>
      <c r="AS309" t="s"/>
      <c r="AT309" t="s">
        <v>92</v>
      </c>
      <c r="AU309" t="s">
        <v>90</v>
      </c>
      <c r="AV309" t="s"/>
      <c r="AW309" t="s"/>
      <c r="AX309" t="s">
        <v>90</v>
      </c>
      <c r="AY309" t="n">
        <v>1776636</v>
      </c>
      <c r="AZ309" t="s">
        <v>1027</v>
      </c>
      <c r="BA309" t="s">
        <v>1028</v>
      </c>
      <c r="BB309" t="s">
        <v>1029</v>
      </c>
      <c r="BC309" t="n">
        <v>4.743928</v>
      </c>
      <c r="BD309" t="n">
        <v>52.278479</v>
      </c>
      <c r="BE309" t="s">
        <v>457</v>
      </c>
      <c r="BF309" t="s">
        <v>83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98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1023</v>
      </c>
      <c r="F310" t="n">
        <v>1142521</v>
      </c>
      <c r="G310" t="s">
        <v>74</v>
      </c>
      <c r="H310" t="s">
        <v>75</v>
      </c>
      <c r="I310" t="s"/>
      <c r="J310" t="s">
        <v>76</v>
      </c>
      <c r="K310" t="n">
        <v>86.25</v>
      </c>
      <c r="L310" t="s">
        <v>77</v>
      </c>
      <c r="M310" t="s"/>
      <c r="N310" t="s">
        <v>240</v>
      </c>
      <c r="O310" t="s">
        <v>79</v>
      </c>
      <c r="P310" t="s">
        <v>1024</v>
      </c>
      <c r="Q310" t="s"/>
      <c r="R310" t="s">
        <v>120</v>
      </c>
      <c r="S310" t="s">
        <v>989</v>
      </c>
      <c r="T310" t="s">
        <v>83</v>
      </c>
      <c r="U310" t="s">
        <v>84</v>
      </c>
      <c r="V310" t="s">
        <v>85</v>
      </c>
      <c r="W310" t="s">
        <v>86</v>
      </c>
      <c r="X310" t="s"/>
      <c r="Y310" t="s">
        <v>87</v>
      </c>
      <c r="Z310">
        <f>HYPERLINK("https://hotelmonitor-cachepage.eclerx.com/savepage/tk_15441703274474952_sr_8422.html","info")</f>
        <v/>
      </c>
      <c r="AA310" t="n">
        <v>185368</v>
      </c>
      <c r="AB310" t="s">
        <v>1068</v>
      </c>
      <c r="AC310" t="s"/>
      <c r="AD310" t="s">
        <v>89</v>
      </c>
      <c r="AE310" t="s"/>
      <c r="AF310" t="s"/>
      <c r="AG310" t="s"/>
      <c r="AH310" t="s"/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7</v>
      </c>
      <c r="AQ310" t="s">
        <v>91</v>
      </c>
      <c r="AR310" t="s"/>
      <c r="AS310" t="s"/>
      <c r="AT310" t="s">
        <v>92</v>
      </c>
      <c r="AU310" t="s">
        <v>90</v>
      </c>
      <c r="AV310" t="s"/>
      <c r="AW310" t="s"/>
      <c r="AX310" t="s">
        <v>90</v>
      </c>
      <c r="AY310" t="n">
        <v>1776636</v>
      </c>
      <c r="AZ310" t="s">
        <v>1027</v>
      </c>
      <c r="BA310" t="s">
        <v>1028</v>
      </c>
      <c r="BB310" t="s">
        <v>1029</v>
      </c>
      <c r="BC310" t="n">
        <v>4.743928</v>
      </c>
      <c r="BD310" t="n">
        <v>52.278479</v>
      </c>
      <c r="BE310" t="s">
        <v>1039</v>
      </c>
      <c r="BF310" t="s">
        <v>83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98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1069</v>
      </c>
      <c r="F311" t="n">
        <v>3559940</v>
      </c>
      <c r="G311" t="s">
        <v>74</v>
      </c>
      <c r="H311" t="s">
        <v>75</v>
      </c>
      <c r="I311" t="s"/>
      <c r="J311" t="s">
        <v>76</v>
      </c>
      <c r="K311" t="n">
        <v>169.25</v>
      </c>
      <c r="L311" t="s">
        <v>77</v>
      </c>
      <c r="M311" t="s"/>
      <c r="N311" t="s">
        <v>1070</v>
      </c>
      <c r="O311" t="s">
        <v>79</v>
      </c>
      <c r="P311" t="s">
        <v>1069</v>
      </c>
      <c r="Q311" t="s"/>
      <c r="R311" t="s">
        <v>81</v>
      </c>
      <c r="S311" t="s">
        <v>1071</v>
      </c>
      <c r="T311" t="s">
        <v>83</v>
      </c>
      <c r="U311" t="s">
        <v>84</v>
      </c>
      <c r="V311" t="s">
        <v>85</v>
      </c>
      <c r="W311" t="s">
        <v>86</v>
      </c>
      <c r="X311" t="s"/>
      <c r="Y311" t="s">
        <v>87</v>
      </c>
      <c r="Z311">
        <f>HYPERLINK("https://hotelmonitor-cachepage.eclerx.com/savepage/tk_15441703426338046_sr_8422.html","info")</f>
        <v/>
      </c>
      <c r="AA311" t="n">
        <v>87268</v>
      </c>
      <c r="AB311" t="s">
        <v>1072</v>
      </c>
      <c r="AC311" t="s"/>
      <c r="AD311" t="s">
        <v>89</v>
      </c>
      <c r="AE311" t="s"/>
      <c r="AF311" t="s"/>
      <c r="AG311" t="s"/>
      <c r="AH311" t="s"/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40</v>
      </c>
      <c r="AQ311" t="s">
        <v>91</v>
      </c>
      <c r="AR311" t="s"/>
      <c r="AS311" t="s"/>
      <c r="AT311" t="s">
        <v>92</v>
      </c>
      <c r="AU311" t="s">
        <v>90</v>
      </c>
      <c r="AV311" t="s"/>
      <c r="AW311" t="s"/>
      <c r="AX311" t="s">
        <v>93</v>
      </c>
      <c r="AY311" t="n">
        <v>1605074</v>
      </c>
      <c r="AZ311" t="s">
        <v>1073</v>
      </c>
      <c r="BA311" t="s">
        <v>1074</v>
      </c>
      <c r="BB311" t="s">
        <v>1075</v>
      </c>
      <c r="BC311" t="n">
        <v>4.914193</v>
      </c>
      <c r="BD311" t="n">
        <v>52.377927</v>
      </c>
      <c r="BE311" t="s">
        <v>843</v>
      </c>
      <c r="BF311" t="s">
        <v>83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127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1069</v>
      </c>
      <c r="F312" t="n">
        <v>3559940</v>
      </c>
      <c r="G312" t="s">
        <v>74</v>
      </c>
      <c r="H312" t="s">
        <v>75</v>
      </c>
      <c r="I312" t="s"/>
      <c r="J312" t="s">
        <v>76</v>
      </c>
      <c r="K312" t="n">
        <v>214.5</v>
      </c>
      <c r="L312" t="s">
        <v>77</v>
      </c>
      <c r="M312" t="s"/>
      <c r="N312" t="s">
        <v>1076</v>
      </c>
      <c r="O312" t="s">
        <v>79</v>
      </c>
      <c r="P312" t="s">
        <v>1069</v>
      </c>
      <c r="Q312" t="s"/>
      <c r="R312" t="s">
        <v>81</v>
      </c>
      <c r="S312" t="s">
        <v>1077</v>
      </c>
      <c r="T312" t="s">
        <v>83</v>
      </c>
      <c r="U312" t="s">
        <v>84</v>
      </c>
      <c r="V312" t="s">
        <v>85</v>
      </c>
      <c r="W312" t="s">
        <v>108</v>
      </c>
      <c r="X312" t="s"/>
      <c r="Y312" t="s">
        <v>87</v>
      </c>
      <c r="Z312">
        <f>HYPERLINK("https://hotelmonitor-cachepage.eclerx.com/savepage/tk_15441703426338046_sr_8422.html","info")</f>
        <v/>
      </c>
      <c r="AA312" t="n">
        <v>87268</v>
      </c>
      <c r="AB312" t="s">
        <v>1078</v>
      </c>
      <c r="AC312" t="s"/>
      <c r="AD312" t="s">
        <v>89</v>
      </c>
      <c r="AE312" t="s"/>
      <c r="AF312" t="s"/>
      <c r="AG312" t="s"/>
      <c r="AH312" t="s"/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40</v>
      </c>
      <c r="AQ312" t="s">
        <v>91</v>
      </c>
      <c r="AR312" t="s"/>
      <c r="AS312" t="s"/>
      <c r="AT312" t="s">
        <v>92</v>
      </c>
      <c r="AU312" t="s">
        <v>90</v>
      </c>
      <c r="AV312" t="s"/>
      <c r="AW312" t="s"/>
      <c r="AX312" t="s">
        <v>93</v>
      </c>
      <c r="AY312" t="n">
        <v>1605074</v>
      </c>
      <c r="AZ312" t="s">
        <v>1073</v>
      </c>
      <c r="BA312" t="s">
        <v>1074</v>
      </c>
      <c r="BB312" t="s">
        <v>1075</v>
      </c>
      <c r="BC312" t="n">
        <v>4.914193</v>
      </c>
      <c r="BD312" t="n">
        <v>52.377927</v>
      </c>
      <c r="BE312" t="s">
        <v>954</v>
      </c>
      <c r="BF312" t="s">
        <v>83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127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1069</v>
      </c>
      <c r="F313" t="n">
        <v>3559940</v>
      </c>
      <c r="G313" t="s">
        <v>74</v>
      </c>
      <c r="H313" t="s">
        <v>75</v>
      </c>
      <c r="I313" t="s"/>
      <c r="J313" t="s">
        <v>76</v>
      </c>
      <c r="K313" t="n">
        <v>254</v>
      </c>
      <c r="L313" t="s">
        <v>77</v>
      </c>
      <c r="M313" t="s"/>
      <c r="N313" t="s">
        <v>1079</v>
      </c>
      <c r="O313" t="s">
        <v>79</v>
      </c>
      <c r="P313" t="s">
        <v>1069</v>
      </c>
      <c r="Q313" t="s"/>
      <c r="R313" t="s">
        <v>81</v>
      </c>
      <c r="S313" t="s">
        <v>1080</v>
      </c>
      <c r="T313" t="s">
        <v>83</v>
      </c>
      <c r="U313" t="s">
        <v>84</v>
      </c>
      <c r="V313" t="s">
        <v>85</v>
      </c>
      <c r="W313" t="s">
        <v>86</v>
      </c>
      <c r="X313" t="s"/>
      <c r="Y313" t="s">
        <v>87</v>
      </c>
      <c r="Z313">
        <f>HYPERLINK("https://hotelmonitor-cachepage.eclerx.com/savepage/tk_15441703426338046_sr_8422.html","info")</f>
        <v/>
      </c>
      <c r="AA313" t="n">
        <v>87268</v>
      </c>
      <c r="AB313" t="s">
        <v>1081</v>
      </c>
      <c r="AC313" t="s"/>
      <c r="AD313" t="s">
        <v>89</v>
      </c>
      <c r="AE313" t="s"/>
      <c r="AF313" t="s"/>
      <c r="AG313" t="s"/>
      <c r="AH313" t="s"/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40</v>
      </c>
      <c r="AQ313" t="s">
        <v>91</v>
      </c>
      <c r="AR313" t="s"/>
      <c r="AS313" t="s"/>
      <c r="AT313" t="s">
        <v>92</v>
      </c>
      <c r="AU313" t="s">
        <v>90</v>
      </c>
      <c r="AV313" t="s"/>
      <c r="AW313" t="s"/>
      <c r="AX313" t="s">
        <v>93</v>
      </c>
      <c r="AY313" t="n">
        <v>1605074</v>
      </c>
      <c r="AZ313" t="s">
        <v>1073</v>
      </c>
      <c r="BA313" t="s">
        <v>1074</v>
      </c>
      <c r="BB313" t="s">
        <v>1075</v>
      </c>
      <c r="BC313" t="n">
        <v>4.914193</v>
      </c>
      <c r="BD313" t="n">
        <v>52.377927</v>
      </c>
      <c r="BE313" t="s">
        <v>1082</v>
      </c>
      <c r="BF313" t="s">
        <v>83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127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1069</v>
      </c>
      <c r="F314" t="n">
        <v>3559940</v>
      </c>
      <c r="G314" t="s">
        <v>74</v>
      </c>
      <c r="H314" t="s">
        <v>75</v>
      </c>
      <c r="I314" t="s"/>
      <c r="J314" t="s">
        <v>76</v>
      </c>
      <c r="K314" t="n">
        <v>105.5</v>
      </c>
      <c r="L314" t="s">
        <v>77</v>
      </c>
      <c r="M314" t="s"/>
      <c r="N314" t="s">
        <v>1083</v>
      </c>
      <c r="O314" t="s">
        <v>79</v>
      </c>
      <c r="P314" t="s">
        <v>1069</v>
      </c>
      <c r="Q314" t="s"/>
      <c r="R314" t="s">
        <v>81</v>
      </c>
      <c r="S314" t="s">
        <v>217</v>
      </c>
      <c r="T314" t="s">
        <v>83</v>
      </c>
      <c r="U314" t="s">
        <v>84</v>
      </c>
      <c r="V314" t="s">
        <v>85</v>
      </c>
      <c r="W314" t="s">
        <v>86</v>
      </c>
      <c r="X314" t="s"/>
      <c r="Y314" t="s">
        <v>87</v>
      </c>
      <c r="Z314">
        <f>HYPERLINK("https://hotelmonitor-cachepage.eclerx.com/savepage/tk_15441703426338046_sr_8422.html","info")</f>
        <v/>
      </c>
      <c r="AA314" t="n">
        <v>87268</v>
      </c>
      <c r="AB314" t="s">
        <v>1084</v>
      </c>
      <c r="AC314" t="s"/>
      <c r="AD314" t="s">
        <v>89</v>
      </c>
      <c r="AE314" t="s"/>
      <c r="AF314" t="s"/>
      <c r="AG314" t="s"/>
      <c r="AH314" t="s"/>
      <c r="AI314" t="s"/>
      <c r="AJ314" t="s"/>
      <c r="AK314" t="s">
        <v>90</v>
      </c>
      <c r="AL314" t="s"/>
      <c r="AM314" t="s"/>
      <c r="AN314" t="s">
        <v>93</v>
      </c>
      <c r="AO314" t="s">
        <v>301</v>
      </c>
      <c r="AP314" t="n">
        <v>40</v>
      </c>
      <c r="AQ314" t="s">
        <v>91</v>
      </c>
      <c r="AR314" t="s"/>
      <c r="AS314" t="s"/>
      <c r="AT314" t="s">
        <v>92</v>
      </c>
      <c r="AU314" t="s">
        <v>90</v>
      </c>
      <c r="AV314" t="s"/>
      <c r="AW314" t="s"/>
      <c r="AX314" t="s">
        <v>90</v>
      </c>
      <c r="AY314" t="n">
        <v>1605074</v>
      </c>
      <c r="AZ314" t="s">
        <v>1073</v>
      </c>
      <c r="BA314" t="s">
        <v>1074</v>
      </c>
      <c r="BB314" t="s">
        <v>1075</v>
      </c>
      <c r="BC314" t="n">
        <v>4.914193</v>
      </c>
      <c r="BD314" t="n">
        <v>52.377927</v>
      </c>
      <c r="BE314" t="s">
        <v>219</v>
      </c>
      <c r="BF314" t="s">
        <v>83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127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1069</v>
      </c>
      <c r="F315" t="n">
        <v>3559940</v>
      </c>
      <c r="G315" t="s">
        <v>74</v>
      </c>
      <c r="H315" t="s">
        <v>75</v>
      </c>
      <c r="I315" t="s"/>
      <c r="J315" t="s">
        <v>76</v>
      </c>
      <c r="K315" t="n">
        <v>218.75</v>
      </c>
      <c r="L315" t="s">
        <v>77</v>
      </c>
      <c r="M315" t="s"/>
      <c r="N315" t="s">
        <v>1076</v>
      </c>
      <c r="O315" t="s">
        <v>79</v>
      </c>
      <c r="P315" t="s">
        <v>1069</v>
      </c>
      <c r="Q315" t="s"/>
      <c r="R315" t="s">
        <v>81</v>
      </c>
      <c r="S315" t="s">
        <v>1085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HYPERLINK("https://hotelmonitor-cachepage.eclerx.com/savepage/tk_15441703426338046_sr_8422.html","info")</f>
        <v/>
      </c>
      <c r="AA315" t="n">
        <v>87268</v>
      </c>
      <c r="AB315" t="s">
        <v>1086</v>
      </c>
      <c r="AC315" t="s"/>
      <c r="AD315" t="s">
        <v>89</v>
      </c>
      <c r="AE315" t="s"/>
      <c r="AF315" t="s"/>
      <c r="AG315" t="s"/>
      <c r="AH315" t="s"/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40</v>
      </c>
      <c r="AQ315" t="s">
        <v>91</v>
      </c>
      <c r="AR315" t="s"/>
      <c r="AS315" t="s"/>
      <c r="AT315" t="s">
        <v>92</v>
      </c>
      <c r="AU315" t="s">
        <v>90</v>
      </c>
      <c r="AV315" t="s"/>
      <c r="AW315" t="s"/>
      <c r="AX315" t="s">
        <v>93</v>
      </c>
      <c r="AY315" t="n">
        <v>1605074</v>
      </c>
      <c r="AZ315" t="s">
        <v>1073</v>
      </c>
      <c r="BA315" t="s">
        <v>1074</v>
      </c>
      <c r="BB315" t="s">
        <v>1075</v>
      </c>
      <c r="BC315" t="n">
        <v>4.914193</v>
      </c>
      <c r="BD315" t="n">
        <v>52.377927</v>
      </c>
      <c r="BE315" t="s">
        <v>1087</v>
      </c>
      <c r="BF315" t="s">
        <v>83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127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1069</v>
      </c>
      <c r="F316" t="n">
        <v>3559940</v>
      </c>
      <c r="G316" t="s">
        <v>74</v>
      </c>
      <c r="H316" t="s">
        <v>75</v>
      </c>
      <c r="I316" t="s"/>
      <c r="J316" t="s">
        <v>76</v>
      </c>
      <c r="K316" t="n">
        <v>279.5</v>
      </c>
      <c r="L316" t="s">
        <v>77</v>
      </c>
      <c r="M316" t="s"/>
      <c r="N316" t="s">
        <v>1088</v>
      </c>
      <c r="O316" t="s">
        <v>79</v>
      </c>
      <c r="P316" t="s">
        <v>1069</v>
      </c>
      <c r="Q316" t="s"/>
      <c r="R316" t="s">
        <v>81</v>
      </c>
      <c r="S316" t="s">
        <v>1089</v>
      </c>
      <c r="T316" t="s">
        <v>83</v>
      </c>
      <c r="U316" t="s">
        <v>84</v>
      </c>
      <c r="V316" t="s">
        <v>85</v>
      </c>
      <c r="W316" t="s">
        <v>108</v>
      </c>
      <c r="X316" t="s"/>
      <c r="Y316" t="s">
        <v>87</v>
      </c>
      <c r="Z316">
        <f>HYPERLINK("https://hotelmonitor-cachepage.eclerx.com/savepage/tk_15441703426338046_sr_8422.html","info")</f>
        <v/>
      </c>
      <c r="AA316" t="n">
        <v>87268</v>
      </c>
      <c r="AB316" t="s">
        <v>1090</v>
      </c>
      <c r="AC316" t="s"/>
      <c r="AD316" t="s">
        <v>89</v>
      </c>
      <c r="AE316" t="s"/>
      <c r="AF316" t="s"/>
      <c r="AG316" t="s"/>
      <c r="AH316" t="s"/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40</v>
      </c>
      <c r="AQ316" t="s">
        <v>91</v>
      </c>
      <c r="AR316" t="s"/>
      <c r="AS316" t="s"/>
      <c r="AT316" t="s">
        <v>92</v>
      </c>
      <c r="AU316" t="s">
        <v>90</v>
      </c>
      <c r="AV316" t="s"/>
      <c r="AW316" t="s"/>
      <c r="AX316" t="s">
        <v>93</v>
      </c>
      <c r="AY316" t="n">
        <v>1605074</v>
      </c>
      <c r="AZ316" t="s">
        <v>1073</v>
      </c>
      <c r="BA316" t="s">
        <v>1074</v>
      </c>
      <c r="BB316" t="s">
        <v>1075</v>
      </c>
      <c r="BC316" t="n">
        <v>4.914193</v>
      </c>
      <c r="BD316" t="n">
        <v>52.377927</v>
      </c>
      <c r="BE316" t="s">
        <v>1091</v>
      </c>
      <c r="BF316" t="s">
        <v>83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127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1069</v>
      </c>
      <c r="F317" t="n">
        <v>3559940</v>
      </c>
      <c r="G317" t="s">
        <v>74</v>
      </c>
      <c r="H317" t="s">
        <v>75</v>
      </c>
      <c r="I317" t="s"/>
      <c r="J317" t="s">
        <v>76</v>
      </c>
      <c r="K317" t="n">
        <v>199</v>
      </c>
      <c r="L317" t="s">
        <v>77</v>
      </c>
      <c r="M317" t="s"/>
      <c r="N317" t="s">
        <v>1092</v>
      </c>
      <c r="O317" t="s">
        <v>79</v>
      </c>
      <c r="P317" t="s">
        <v>1069</v>
      </c>
      <c r="Q317" t="s"/>
      <c r="R317" t="s">
        <v>81</v>
      </c>
      <c r="S317" t="s">
        <v>320</v>
      </c>
      <c r="T317" t="s">
        <v>83</v>
      </c>
      <c r="U317" t="s">
        <v>84</v>
      </c>
      <c r="V317" t="s">
        <v>85</v>
      </c>
      <c r="W317" t="s">
        <v>86</v>
      </c>
      <c r="X317" t="s"/>
      <c r="Y317" t="s">
        <v>87</v>
      </c>
      <c r="Z317">
        <f>HYPERLINK("https://hotelmonitor-cachepage.eclerx.com/savepage/tk_15441703426338046_sr_8422.html","info")</f>
        <v/>
      </c>
      <c r="AA317" t="n">
        <v>87268</v>
      </c>
      <c r="AB317" t="s">
        <v>1093</v>
      </c>
      <c r="AC317" t="s"/>
      <c r="AD317" t="s">
        <v>89</v>
      </c>
      <c r="AE317" t="s"/>
      <c r="AF317" t="s"/>
      <c r="AG317" t="s"/>
      <c r="AH317" t="s"/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40</v>
      </c>
      <c r="AQ317" t="s">
        <v>91</v>
      </c>
      <c r="AR317" t="s"/>
      <c r="AS317" t="s"/>
      <c r="AT317" t="s">
        <v>92</v>
      </c>
      <c r="AU317" t="s">
        <v>90</v>
      </c>
      <c r="AV317" t="s"/>
      <c r="AW317" t="s"/>
      <c r="AX317" t="s">
        <v>93</v>
      </c>
      <c r="AY317" t="n">
        <v>1605074</v>
      </c>
      <c r="AZ317" t="s">
        <v>1073</v>
      </c>
      <c r="BA317" t="s">
        <v>1074</v>
      </c>
      <c r="BB317" t="s">
        <v>1075</v>
      </c>
      <c r="BC317" t="n">
        <v>4.914193</v>
      </c>
      <c r="BD317" t="n">
        <v>52.377927</v>
      </c>
      <c r="BE317" t="s">
        <v>1094</v>
      </c>
      <c r="BF317" t="s">
        <v>83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127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1069</v>
      </c>
      <c r="F318" t="n">
        <v>3559940</v>
      </c>
      <c r="G318" t="s">
        <v>74</v>
      </c>
      <c r="H318" t="s">
        <v>75</v>
      </c>
      <c r="I318" t="s"/>
      <c r="J318" t="s">
        <v>76</v>
      </c>
      <c r="K318" t="n">
        <v>155</v>
      </c>
      <c r="L318" t="s">
        <v>77</v>
      </c>
      <c r="M318" t="s"/>
      <c r="N318" t="s">
        <v>1095</v>
      </c>
      <c r="O318" t="s">
        <v>79</v>
      </c>
      <c r="P318" t="s">
        <v>1069</v>
      </c>
      <c r="Q318" t="s"/>
      <c r="R318" t="s">
        <v>81</v>
      </c>
      <c r="S318" t="s">
        <v>1096</v>
      </c>
      <c r="T318" t="s">
        <v>83</v>
      </c>
      <c r="U318" t="s">
        <v>84</v>
      </c>
      <c r="V318" t="s">
        <v>85</v>
      </c>
      <c r="W318" t="s">
        <v>108</v>
      </c>
      <c r="X318" t="s"/>
      <c r="Y318" t="s">
        <v>87</v>
      </c>
      <c r="Z318">
        <f>HYPERLINK("https://hotelmonitor-cachepage.eclerx.com/savepage/tk_15441703426338046_sr_8422.html","info")</f>
        <v/>
      </c>
      <c r="AA318" t="n">
        <v>87268</v>
      </c>
      <c r="AB318" t="s">
        <v>1097</v>
      </c>
      <c r="AC318" t="s"/>
      <c r="AD318" t="s">
        <v>89</v>
      </c>
      <c r="AE318" t="s"/>
      <c r="AF318" t="s"/>
      <c r="AG318" t="s"/>
      <c r="AH318" t="s"/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40</v>
      </c>
      <c r="AQ318" t="s">
        <v>91</v>
      </c>
      <c r="AR318" t="s"/>
      <c r="AS318" t="s"/>
      <c r="AT318" t="s">
        <v>92</v>
      </c>
      <c r="AU318" t="s">
        <v>90</v>
      </c>
      <c r="AV318" t="s"/>
      <c r="AW318" t="s"/>
      <c r="AX318" t="s">
        <v>90</v>
      </c>
      <c r="AY318" t="n">
        <v>1605074</v>
      </c>
      <c r="AZ318" t="s">
        <v>1073</v>
      </c>
      <c r="BA318" t="s">
        <v>1074</v>
      </c>
      <c r="BB318" t="s">
        <v>1075</v>
      </c>
      <c r="BC318" t="n">
        <v>4.914193</v>
      </c>
      <c r="BD318" t="n">
        <v>52.377927</v>
      </c>
      <c r="BE318" t="s">
        <v>322</v>
      </c>
      <c r="BF318" t="s">
        <v>83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127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1069</v>
      </c>
      <c r="F319" t="n">
        <v>3559940</v>
      </c>
      <c r="G319" t="s">
        <v>74</v>
      </c>
      <c r="H319" t="s">
        <v>75</v>
      </c>
      <c r="I319" t="s"/>
      <c r="J319" t="s">
        <v>76</v>
      </c>
      <c r="K319" t="n">
        <v>230</v>
      </c>
      <c r="L319" t="s">
        <v>77</v>
      </c>
      <c r="M319" t="s"/>
      <c r="N319" t="s">
        <v>1079</v>
      </c>
      <c r="O319" t="s">
        <v>79</v>
      </c>
      <c r="P319" t="s">
        <v>1069</v>
      </c>
      <c r="Q319" t="s"/>
      <c r="R319" t="s">
        <v>81</v>
      </c>
      <c r="S319" t="s">
        <v>1098</v>
      </c>
      <c r="T319" t="s">
        <v>83</v>
      </c>
      <c r="U319" t="s">
        <v>84</v>
      </c>
      <c r="V319" t="s">
        <v>85</v>
      </c>
      <c r="W319" t="s">
        <v>108</v>
      </c>
      <c r="X319" t="s"/>
      <c r="Y319" t="s">
        <v>87</v>
      </c>
      <c r="Z319">
        <f>HYPERLINK("https://hotelmonitor-cachepage.eclerx.com/savepage/tk_15441703426338046_sr_8422.html","info")</f>
        <v/>
      </c>
      <c r="AA319" t="n">
        <v>87268</v>
      </c>
      <c r="AB319" t="s">
        <v>1099</v>
      </c>
      <c r="AC319" t="s"/>
      <c r="AD319" t="s">
        <v>89</v>
      </c>
      <c r="AE319" t="s"/>
      <c r="AF319" t="s"/>
      <c r="AG319" t="s"/>
      <c r="AH319" t="s"/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40</v>
      </c>
      <c r="AQ319" t="s">
        <v>91</v>
      </c>
      <c r="AR319" t="s"/>
      <c r="AS319" t="s"/>
      <c r="AT319" t="s">
        <v>92</v>
      </c>
      <c r="AU319" t="s">
        <v>90</v>
      </c>
      <c r="AV319" t="s"/>
      <c r="AW319" t="s"/>
      <c r="AX319" t="s">
        <v>93</v>
      </c>
      <c r="AY319" t="n">
        <v>1605074</v>
      </c>
      <c r="AZ319" t="s">
        <v>1073</v>
      </c>
      <c r="BA319" t="s">
        <v>1074</v>
      </c>
      <c r="BB319" t="s">
        <v>1075</v>
      </c>
      <c r="BC319" t="n">
        <v>4.914193</v>
      </c>
      <c r="BD319" t="n">
        <v>52.377927</v>
      </c>
      <c r="BE319" t="s">
        <v>1100</v>
      </c>
      <c r="BF319" t="s">
        <v>83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127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1069</v>
      </c>
      <c r="F320" t="n">
        <v>3559940</v>
      </c>
      <c r="G320" t="s">
        <v>74</v>
      </c>
      <c r="H320" t="s">
        <v>75</v>
      </c>
      <c r="I320" t="s"/>
      <c r="J320" t="s">
        <v>76</v>
      </c>
      <c r="K320" t="n">
        <v>215</v>
      </c>
      <c r="L320" t="s">
        <v>77</v>
      </c>
      <c r="M320" t="s"/>
      <c r="N320" t="s">
        <v>1101</v>
      </c>
      <c r="O320" t="s">
        <v>79</v>
      </c>
      <c r="P320" t="s">
        <v>1069</v>
      </c>
      <c r="Q320" t="s"/>
      <c r="R320" t="s">
        <v>81</v>
      </c>
      <c r="S320" t="s">
        <v>1102</v>
      </c>
      <c r="T320" t="s">
        <v>83</v>
      </c>
      <c r="U320" t="s">
        <v>84</v>
      </c>
      <c r="V320" t="s">
        <v>85</v>
      </c>
      <c r="W320" t="s">
        <v>108</v>
      </c>
      <c r="X320" t="s"/>
      <c r="Y320" t="s">
        <v>87</v>
      </c>
      <c r="Z320">
        <f>HYPERLINK("https://hotelmonitor-cachepage.eclerx.com/savepage/tk_15441703426338046_sr_8422.html","info")</f>
        <v/>
      </c>
      <c r="AA320" t="n">
        <v>87268</v>
      </c>
      <c r="AB320" t="s">
        <v>1103</v>
      </c>
      <c r="AC320" t="s"/>
      <c r="AD320" t="s">
        <v>89</v>
      </c>
      <c r="AE320" t="s"/>
      <c r="AF320" t="s"/>
      <c r="AG320" t="s"/>
      <c r="AH320" t="s"/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40</v>
      </c>
      <c r="AQ320" t="s">
        <v>91</v>
      </c>
      <c r="AR320" t="s"/>
      <c r="AS320" t="s"/>
      <c r="AT320" t="s">
        <v>92</v>
      </c>
      <c r="AU320" t="s">
        <v>90</v>
      </c>
      <c r="AV320" t="s"/>
      <c r="AW320" t="s"/>
      <c r="AX320" t="s">
        <v>93</v>
      </c>
      <c r="AY320" t="n">
        <v>1605074</v>
      </c>
      <c r="AZ320" t="s">
        <v>1073</v>
      </c>
      <c r="BA320" t="s">
        <v>1074</v>
      </c>
      <c r="BB320" t="s">
        <v>1075</v>
      </c>
      <c r="BC320" t="n">
        <v>4.914193</v>
      </c>
      <c r="BD320" t="n">
        <v>52.377927</v>
      </c>
      <c r="BE320" t="s">
        <v>510</v>
      </c>
      <c r="BF320" t="s">
        <v>83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127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1069</v>
      </c>
      <c r="F321" t="n">
        <v>3559940</v>
      </c>
      <c r="G321" t="s">
        <v>74</v>
      </c>
      <c r="H321" t="s">
        <v>75</v>
      </c>
      <c r="I321" t="s"/>
      <c r="J321" t="s">
        <v>76</v>
      </c>
      <c r="K321" t="n">
        <v>241.25</v>
      </c>
      <c r="L321" t="s">
        <v>77</v>
      </c>
      <c r="M321" t="s"/>
      <c r="N321" t="s">
        <v>560</v>
      </c>
      <c r="O321" t="s">
        <v>79</v>
      </c>
      <c r="P321" t="s">
        <v>1069</v>
      </c>
      <c r="Q321" t="s"/>
      <c r="R321" t="s">
        <v>81</v>
      </c>
      <c r="S321" t="s">
        <v>1104</v>
      </c>
      <c r="T321" t="s">
        <v>83</v>
      </c>
      <c r="U321" t="s">
        <v>84</v>
      </c>
      <c r="V321" t="s">
        <v>85</v>
      </c>
      <c r="W321" t="s">
        <v>108</v>
      </c>
      <c r="X321" t="s"/>
      <c r="Y321" t="s">
        <v>87</v>
      </c>
      <c r="Z321">
        <f>HYPERLINK("https://hotelmonitor-cachepage.eclerx.com/savepage/tk_15441703426338046_sr_8422.html","info")</f>
        <v/>
      </c>
      <c r="AA321" t="n">
        <v>87268</v>
      </c>
      <c r="AB321" t="s">
        <v>1105</v>
      </c>
      <c r="AC321" t="s"/>
      <c r="AD321" t="s">
        <v>89</v>
      </c>
      <c r="AE321" t="s"/>
      <c r="AF321" t="s"/>
      <c r="AG321" t="s"/>
      <c r="AH321" t="s"/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40</v>
      </c>
      <c r="AQ321" t="s">
        <v>91</v>
      </c>
      <c r="AR321" t="s"/>
      <c r="AS321" t="s"/>
      <c r="AT321" t="s">
        <v>92</v>
      </c>
      <c r="AU321" t="s">
        <v>90</v>
      </c>
      <c r="AV321" t="s"/>
      <c r="AW321" t="s"/>
      <c r="AX321" t="s">
        <v>93</v>
      </c>
      <c r="AY321" t="n">
        <v>1605074</v>
      </c>
      <c r="AZ321" t="s">
        <v>1073</v>
      </c>
      <c r="BA321" t="s">
        <v>1074</v>
      </c>
      <c r="BB321" t="s">
        <v>1075</v>
      </c>
      <c r="BC321" t="n">
        <v>4.914193</v>
      </c>
      <c r="BD321" t="n">
        <v>52.377927</v>
      </c>
      <c r="BE321" t="s">
        <v>1106</v>
      </c>
      <c r="BF321" t="s">
        <v>83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127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1069</v>
      </c>
      <c r="F322" t="n">
        <v>3559940</v>
      </c>
      <c r="G322" t="s">
        <v>74</v>
      </c>
      <c r="H322" t="s">
        <v>75</v>
      </c>
      <c r="I322" t="s"/>
      <c r="J322" t="s">
        <v>76</v>
      </c>
      <c r="K322" t="n">
        <v>228.5</v>
      </c>
      <c r="L322" t="s">
        <v>77</v>
      </c>
      <c r="M322" t="s"/>
      <c r="N322" t="s">
        <v>1079</v>
      </c>
      <c r="O322" t="s">
        <v>79</v>
      </c>
      <c r="P322" t="s">
        <v>1069</v>
      </c>
      <c r="Q322" t="s"/>
      <c r="R322" t="s">
        <v>81</v>
      </c>
      <c r="S322" t="s">
        <v>823</v>
      </c>
      <c r="T322" t="s">
        <v>83</v>
      </c>
      <c r="U322" t="s">
        <v>84</v>
      </c>
      <c r="V322" t="s">
        <v>85</v>
      </c>
      <c r="W322" t="s">
        <v>86</v>
      </c>
      <c r="X322" t="s"/>
      <c r="Y322" t="s">
        <v>87</v>
      </c>
      <c r="Z322">
        <f>HYPERLINK("https://hotelmonitor-cachepage.eclerx.com/savepage/tk_15441703426338046_sr_8422.html","info")</f>
        <v/>
      </c>
      <c r="AA322" t="n">
        <v>87268</v>
      </c>
      <c r="AB322" t="s">
        <v>1107</v>
      </c>
      <c r="AC322" t="s"/>
      <c r="AD322" t="s">
        <v>89</v>
      </c>
      <c r="AE322" t="s"/>
      <c r="AF322" t="s"/>
      <c r="AG322" t="s"/>
      <c r="AH322" t="s"/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40</v>
      </c>
      <c r="AQ322" t="s">
        <v>91</v>
      </c>
      <c r="AR322" t="s"/>
      <c r="AS322" t="s"/>
      <c r="AT322" t="s">
        <v>92</v>
      </c>
      <c r="AU322" t="s">
        <v>90</v>
      </c>
      <c r="AV322" t="s"/>
      <c r="AW322" t="s"/>
      <c r="AX322" t="s">
        <v>93</v>
      </c>
      <c r="AY322" t="n">
        <v>1605074</v>
      </c>
      <c r="AZ322" t="s">
        <v>1073</v>
      </c>
      <c r="BA322" t="s">
        <v>1074</v>
      </c>
      <c r="BB322" t="s">
        <v>1075</v>
      </c>
      <c r="BC322" t="n">
        <v>4.914193</v>
      </c>
      <c r="BD322" t="n">
        <v>52.377927</v>
      </c>
      <c r="BE322" t="s">
        <v>229</v>
      </c>
      <c r="BF322" t="s">
        <v>83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127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1069</v>
      </c>
      <c r="F323" t="n">
        <v>3559940</v>
      </c>
      <c r="G323" t="s">
        <v>74</v>
      </c>
      <c r="H323" t="s">
        <v>75</v>
      </c>
      <c r="I323" t="s"/>
      <c r="J323" t="s">
        <v>76</v>
      </c>
      <c r="K323" t="n">
        <v>169.25</v>
      </c>
      <c r="L323" t="s">
        <v>77</v>
      </c>
      <c r="M323" t="s"/>
      <c r="N323" t="s">
        <v>1095</v>
      </c>
      <c r="O323" t="s">
        <v>79</v>
      </c>
      <c r="P323" t="s">
        <v>1069</v>
      </c>
      <c r="Q323" t="s"/>
      <c r="R323" t="s">
        <v>81</v>
      </c>
      <c r="S323" t="s">
        <v>1071</v>
      </c>
      <c r="T323" t="s">
        <v>83</v>
      </c>
      <c r="U323" t="s">
        <v>84</v>
      </c>
      <c r="V323" t="s">
        <v>85</v>
      </c>
      <c r="W323" t="s">
        <v>86</v>
      </c>
      <c r="X323" t="s"/>
      <c r="Y323" t="s">
        <v>87</v>
      </c>
      <c r="Z323">
        <f>HYPERLINK("https://hotelmonitor-cachepage.eclerx.com/savepage/tk_15441703426338046_sr_8422.html","info")</f>
        <v/>
      </c>
      <c r="AA323" t="n">
        <v>87268</v>
      </c>
      <c r="AB323" t="s">
        <v>1108</v>
      </c>
      <c r="AC323" t="s"/>
      <c r="AD323" t="s">
        <v>89</v>
      </c>
      <c r="AE323" t="s"/>
      <c r="AF323" t="s"/>
      <c r="AG323" t="s"/>
      <c r="AH323" t="s"/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40</v>
      </c>
      <c r="AQ323" t="s">
        <v>91</v>
      </c>
      <c r="AR323" t="s"/>
      <c r="AS323" t="s"/>
      <c r="AT323" t="s">
        <v>92</v>
      </c>
      <c r="AU323" t="s">
        <v>90</v>
      </c>
      <c r="AV323" t="s"/>
      <c r="AW323" t="s"/>
      <c r="AX323" t="s">
        <v>93</v>
      </c>
      <c r="AY323" t="n">
        <v>1605074</v>
      </c>
      <c r="AZ323" t="s">
        <v>1073</v>
      </c>
      <c r="BA323" t="s">
        <v>1074</v>
      </c>
      <c r="BB323" t="s">
        <v>1075</v>
      </c>
      <c r="BC323" t="n">
        <v>4.914193</v>
      </c>
      <c r="BD323" t="n">
        <v>52.377927</v>
      </c>
      <c r="BE323" t="s">
        <v>843</v>
      </c>
      <c r="BF323" t="s">
        <v>83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127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1069</v>
      </c>
      <c r="F324" t="n">
        <v>3559940</v>
      </c>
      <c r="G324" t="s">
        <v>74</v>
      </c>
      <c r="H324" t="s">
        <v>75</v>
      </c>
      <c r="I324" t="s"/>
      <c r="J324" t="s">
        <v>76</v>
      </c>
      <c r="K324" t="n">
        <v>199</v>
      </c>
      <c r="L324" t="s">
        <v>77</v>
      </c>
      <c r="M324" t="s"/>
      <c r="N324" t="s">
        <v>1109</v>
      </c>
      <c r="O324" t="s">
        <v>79</v>
      </c>
      <c r="P324" t="s">
        <v>1069</v>
      </c>
      <c r="Q324" t="s"/>
      <c r="R324" t="s">
        <v>81</v>
      </c>
      <c r="S324" t="s">
        <v>320</v>
      </c>
      <c r="T324" t="s">
        <v>83</v>
      </c>
      <c r="U324" t="s">
        <v>84</v>
      </c>
      <c r="V324" t="s">
        <v>85</v>
      </c>
      <c r="W324" t="s">
        <v>86</v>
      </c>
      <c r="X324" t="s"/>
      <c r="Y324" t="s">
        <v>87</v>
      </c>
      <c r="Z324">
        <f>HYPERLINK("https://hotelmonitor-cachepage.eclerx.com/savepage/tk_15441703426338046_sr_8422.html","info")</f>
        <v/>
      </c>
      <c r="AA324" t="n">
        <v>87268</v>
      </c>
      <c r="AB324" t="s">
        <v>1110</v>
      </c>
      <c r="AC324" t="s"/>
      <c r="AD324" t="s">
        <v>89</v>
      </c>
      <c r="AE324" t="s"/>
      <c r="AF324" t="s"/>
      <c r="AG324" t="s"/>
      <c r="AH324" t="s"/>
      <c r="AI324" t="s"/>
      <c r="AJ324" t="s"/>
      <c r="AK324" t="s">
        <v>90</v>
      </c>
      <c r="AL324" t="s"/>
      <c r="AM324" t="s"/>
      <c r="AN324" t="s">
        <v>90</v>
      </c>
      <c r="AO324" t="s"/>
      <c r="AP324" t="n">
        <v>40</v>
      </c>
      <c r="AQ324" t="s">
        <v>91</v>
      </c>
      <c r="AR324" t="s"/>
      <c r="AS324" t="s"/>
      <c r="AT324" t="s">
        <v>92</v>
      </c>
      <c r="AU324" t="s">
        <v>90</v>
      </c>
      <c r="AV324" t="s"/>
      <c r="AW324" t="s"/>
      <c r="AX324" t="s">
        <v>93</v>
      </c>
      <c r="AY324" t="n">
        <v>1605074</v>
      </c>
      <c r="AZ324" t="s">
        <v>1073</v>
      </c>
      <c r="BA324" t="s">
        <v>1074</v>
      </c>
      <c r="BB324" t="s">
        <v>1075</v>
      </c>
      <c r="BC324" t="n">
        <v>4.914193</v>
      </c>
      <c r="BD324" t="n">
        <v>52.377927</v>
      </c>
      <c r="BE324" t="s">
        <v>1094</v>
      </c>
      <c r="BF324" t="s">
        <v>83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127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1069</v>
      </c>
      <c r="F325" t="n">
        <v>3559940</v>
      </c>
      <c r="G325" t="s">
        <v>74</v>
      </c>
      <c r="H325" t="s">
        <v>75</v>
      </c>
      <c r="I325" t="s"/>
      <c r="J325" t="s">
        <v>76</v>
      </c>
      <c r="K325" t="n">
        <v>253</v>
      </c>
      <c r="L325" t="s">
        <v>77</v>
      </c>
      <c r="M325" t="s"/>
      <c r="N325" t="s">
        <v>1101</v>
      </c>
      <c r="O325" t="s">
        <v>79</v>
      </c>
      <c r="P325" t="s">
        <v>1069</v>
      </c>
      <c r="Q325" t="s"/>
      <c r="R325" t="s">
        <v>81</v>
      </c>
      <c r="S325" t="s">
        <v>1111</v>
      </c>
      <c r="T325" t="s">
        <v>83</v>
      </c>
      <c r="U325" t="s">
        <v>84</v>
      </c>
      <c r="V325" t="s">
        <v>85</v>
      </c>
      <c r="W325" t="s">
        <v>108</v>
      </c>
      <c r="X325" t="s"/>
      <c r="Y325" t="s">
        <v>87</v>
      </c>
      <c r="Z325">
        <f>HYPERLINK("https://hotelmonitor-cachepage.eclerx.com/savepage/tk_15441703426338046_sr_8422.html","info")</f>
        <v/>
      </c>
      <c r="AA325" t="n">
        <v>87268</v>
      </c>
      <c r="AB325" t="s">
        <v>1112</v>
      </c>
      <c r="AC325" t="s"/>
      <c r="AD325" t="s">
        <v>89</v>
      </c>
      <c r="AE325" t="s"/>
      <c r="AF325" t="s"/>
      <c r="AG325" t="s"/>
      <c r="AH325" t="s"/>
      <c r="AI325" t="s"/>
      <c r="AJ325" t="s"/>
      <c r="AK325" t="s">
        <v>90</v>
      </c>
      <c r="AL325" t="s"/>
      <c r="AM325" t="s"/>
      <c r="AN325" t="s">
        <v>90</v>
      </c>
      <c r="AO325" t="s"/>
      <c r="AP325" t="n">
        <v>40</v>
      </c>
      <c r="AQ325" t="s">
        <v>91</v>
      </c>
      <c r="AR325" t="s"/>
      <c r="AS325" t="s"/>
      <c r="AT325" t="s">
        <v>92</v>
      </c>
      <c r="AU325" t="s">
        <v>90</v>
      </c>
      <c r="AV325" t="s"/>
      <c r="AW325" t="s"/>
      <c r="AX325" t="s">
        <v>93</v>
      </c>
      <c r="AY325" t="n">
        <v>1605074</v>
      </c>
      <c r="AZ325" t="s">
        <v>1073</v>
      </c>
      <c r="BA325" t="s">
        <v>1074</v>
      </c>
      <c r="BB325" t="s">
        <v>1075</v>
      </c>
      <c r="BC325" t="n">
        <v>4.914193</v>
      </c>
      <c r="BD325" t="n">
        <v>52.377927</v>
      </c>
      <c r="BE325" t="s">
        <v>1113</v>
      </c>
      <c r="BF325" t="s">
        <v>83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127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1069</v>
      </c>
      <c r="F326" t="n">
        <v>3559940</v>
      </c>
      <c r="G326" t="s">
        <v>74</v>
      </c>
      <c r="H326" t="s">
        <v>75</v>
      </c>
      <c r="I326" t="s"/>
      <c r="J326" t="s">
        <v>76</v>
      </c>
      <c r="K326" t="n">
        <v>188.25</v>
      </c>
      <c r="L326" t="s">
        <v>77</v>
      </c>
      <c r="M326" t="s"/>
      <c r="N326" t="s">
        <v>1070</v>
      </c>
      <c r="O326" t="s">
        <v>79</v>
      </c>
      <c r="P326" t="s">
        <v>1069</v>
      </c>
      <c r="Q326" t="s"/>
      <c r="R326" t="s">
        <v>81</v>
      </c>
      <c r="S326" t="s">
        <v>1114</v>
      </c>
      <c r="T326" t="s">
        <v>83</v>
      </c>
      <c r="U326" t="s">
        <v>84</v>
      </c>
      <c r="V326" t="s">
        <v>85</v>
      </c>
      <c r="W326" t="s">
        <v>108</v>
      </c>
      <c r="X326" t="s"/>
      <c r="Y326" t="s">
        <v>87</v>
      </c>
      <c r="Z326">
        <f>HYPERLINK("https://hotelmonitor-cachepage.eclerx.com/savepage/tk_15441703426338046_sr_8422.html","info")</f>
        <v/>
      </c>
      <c r="AA326" t="n">
        <v>87268</v>
      </c>
      <c r="AB326" t="s">
        <v>1115</v>
      </c>
      <c r="AC326" t="s"/>
      <c r="AD326" t="s">
        <v>89</v>
      </c>
      <c r="AE326" t="s"/>
      <c r="AF326" t="s"/>
      <c r="AG326" t="s"/>
      <c r="AH326" t="s"/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40</v>
      </c>
      <c r="AQ326" t="s">
        <v>91</v>
      </c>
      <c r="AR326" t="s"/>
      <c r="AS326" t="s"/>
      <c r="AT326" t="s">
        <v>92</v>
      </c>
      <c r="AU326" t="s">
        <v>90</v>
      </c>
      <c r="AV326" t="s"/>
      <c r="AW326" t="s"/>
      <c r="AX326" t="s">
        <v>93</v>
      </c>
      <c r="AY326" t="n">
        <v>1605074</v>
      </c>
      <c r="AZ326" t="s">
        <v>1073</v>
      </c>
      <c r="BA326" t="s">
        <v>1074</v>
      </c>
      <c r="BB326" t="s">
        <v>1075</v>
      </c>
      <c r="BC326" t="n">
        <v>4.914193</v>
      </c>
      <c r="BD326" t="n">
        <v>52.377927</v>
      </c>
      <c r="BE326" t="s">
        <v>311</v>
      </c>
      <c r="BF326" t="s">
        <v>83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127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1069</v>
      </c>
      <c r="F327" t="n">
        <v>3559940</v>
      </c>
      <c r="G327" t="s">
        <v>74</v>
      </c>
      <c r="H327" t="s">
        <v>75</v>
      </c>
      <c r="I327" t="s"/>
      <c r="J327" t="s">
        <v>76</v>
      </c>
      <c r="K327" t="n">
        <v>270.5</v>
      </c>
      <c r="L327" t="s">
        <v>77</v>
      </c>
      <c r="M327" t="s"/>
      <c r="N327" t="s">
        <v>1116</v>
      </c>
      <c r="O327" t="s">
        <v>79</v>
      </c>
      <c r="P327" t="s">
        <v>1069</v>
      </c>
      <c r="Q327" t="s"/>
      <c r="R327" t="s">
        <v>81</v>
      </c>
      <c r="S327" t="s">
        <v>1117</v>
      </c>
      <c r="T327" t="s">
        <v>83</v>
      </c>
      <c r="U327" t="s">
        <v>84</v>
      </c>
      <c r="V327" t="s">
        <v>85</v>
      </c>
      <c r="W327" t="s">
        <v>108</v>
      </c>
      <c r="X327" t="s"/>
      <c r="Y327" t="s">
        <v>87</v>
      </c>
      <c r="Z327">
        <f>HYPERLINK("https://hotelmonitor-cachepage.eclerx.com/savepage/tk_15441703426338046_sr_8422.html","info")</f>
        <v/>
      </c>
      <c r="AA327" t="n">
        <v>87268</v>
      </c>
      <c r="AB327" t="s">
        <v>1118</v>
      </c>
      <c r="AC327" t="s"/>
      <c r="AD327" t="s">
        <v>89</v>
      </c>
      <c r="AE327" t="s"/>
      <c r="AF327" t="s"/>
      <c r="AG327" t="s"/>
      <c r="AH327" t="s"/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40</v>
      </c>
      <c r="AQ327" t="s">
        <v>91</v>
      </c>
      <c r="AR327" t="s"/>
      <c r="AS327" t="s"/>
      <c r="AT327" t="s">
        <v>92</v>
      </c>
      <c r="AU327" t="s">
        <v>90</v>
      </c>
      <c r="AV327" t="s"/>
      <c r="AW327" t="s"/>
      <c r="AX327" t="s">
        <v>93</v>
      </c>
      <c r="AY327" t="n">
        <v>1605074</v>
      </c>
      <c r="AZ327" t="s">
        <v>1073</v>
      </c>
      <c r="BA327" t="s">
        <v>1074</v>
      </c>
      <c r="BB327" t="s">
        <v>1075</v>
      </c>
      <c r="BC327" t="n">
        <v>4.914193</v>
      </c>
      <c r="BD327" t="n">
        <v>52.377927</v>
      </c>
      <c r="BE327" t="s">
        <v>1119</v>
      </c>
      <c r="BF327" t="s">
        <v>83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127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1069</v>
      </c>
      <c r="F328" t="n">
        <v>3559940</v>
      </c>
      <c r="G328" t="s">
        <v>74</v>
      </c>
      <c r="H328" t="s">
        <v>75</v>
      </c>
      <c r="I328" t="s"/>
      <c r="J328" t="s">
        <v>76</v>
      </c>
      <c r="K328" t="n">
        <v>197.5</v>
      </c>
      <c r="L328" t="s">
        <v>77</v>
      </c>
      <c r="M328" t="s"/>
      <c r="N328" t="s">
        <v>1092</v>
      </c>
      <c r="O328" t="s">
        <v>79</v>
      </c>
      <c r="P328" t="s">
        <v>1069</v>
      </c>
      <c r="Q328" t="s"/>
      <c r="R328" t="s">
        <v>81</v>
      </c>
      <c r="S328" t="s">
        <v>1120</v>
      </c>
      <c r="T328" t="s">
        <v>83</v>
      </c>
      <c r="U328" t="s">
        <v>84</v>
      </c>
      <c r="V328" t="s">
        <v>85</v>
      </c>
      <c r="W328" t="s">
        <v>108</v>
      </c>
      <c r="X328" t="s"/>
      <c r="Y328" t="s">
        <v>87</v>
      </c>
      <c r="Z328">
        <f>HYPERLINK("https://hotelmonitor-cachepage.eclerx.com/savepage/tk_15441703426338046_sr_8422.html","info")</f>
        <v/>
      </c>
      <c r="AA328" t="n">
        <v>87268</v>
      </c>
      <c r="AB328" t="s">
        <v>1121</v>
      </c>
      <c r="AC328" t="s"/>
      <c r="AD328" t="s">
        <v>89</v>
      </c>
      <c r="AE328" t="s"/>
      <c r="AF328" t="s"/>
      <c r="AG328" t="s"/>
      <c r="AH328" t="s"/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40</v>
      </c>
      <c r="AQ328" t="s">
        <v>91</v>
      </c>
      <c r="AR328" t="s"/>
      <c r="AS328" t="s"/>
      <c r="AT328" t="s">
        <v>92</v>
      </c>
      <c r="AU328" t="s">
        <v>90</v>
      </c>
      <c r="AV328" t="s"/>
      <c r="AW328" t="s"/>
      <c r="AX328" t="s">
        <v>93</v>
      </c>
      <c r="AY328" t="n">
        <v>1605074</v>
      </c>
      <c r="AZ328" t="s">
        <v>1073</v>
      </c>
      <c r="BA328" t="s">
        <v>1074</v>
      </c>
      <c r="BB328" t="s">
        <v>1075</v>
      </c>
      <c r="BC328" t="n">
        <v>4.914193</v>
      </c>
      <c r="BD328" t="n">
        <v>52.377927</v>
      </c>
      <c r="BE328" t="s">
        <v>1122</v>
      </c>
      <c r="BF328" t="s">
        <v>83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127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1069</v>
      </c>
      <c r="F329" t="n">
        <v>3559940</v>
      </c>
      <c r="G329" t="s">
        <v>74</v>
      </c>
      <c r="H329" t="s">
        <v>75</v>
      </c>
      <c r="I329" t="s"/>
      <c r="J329" t="s">
        <v>76</v>
      </c>
      <c r="K329" t="n">
        <v>221.25</v>
      </c>
      <c r="L329" t="s">
        <v>77</v>
      </c>
      <c r="M329" t="s"/>
      <c r="N329" t="s">
        <v>1070</v>
      </c>
      <c r="O329" t="s">
        <v>79</v>
      </c>
      <c r="P329" t="s">
        <v>1069</v>
      </c>
      <c r="Q329" t="s"/>
      <c r="R329" t="s">
        <v>81</v>
      </c>
      <c r="S329" t="s">
        <v>1123</v>
      </c>
      <c r="T329" t="s">
        <v>83</v>
      </c>
      <c r="U329" t="s">
        <v>84</v>
      </c>
      <c r="V329" t="s">
        <v>85</v>
      </c>
      <c r="W329" t="s">
        <v>108</v>
      </c>
      <c r="X329" t="s"/>
      <c r="Y329" t="s">
        <v>87</v>
      </c>
      <c r="Z329">
        <f>HYPERLINK("https://hotelmonitor-cachepage.eclerx.com/savepage/tk_15441703426338046_sr_8422.html","info")</f>
        <v/>
      </c>
      <c r="AA329" t="n">
        <v>87268</v>
      </c>
      <c r="AB329" t="s">
        <v>1124</v>
      </c>
      <c r="AC329" t="s"/>
      <c r="AD329" t="s">
        <v>89</v>
      </c>
      <c r="AE329" t="s"/>
      <c r="AF329" t="s"/>
      <c r="AG329" t="s"/>
      <c r="AH329" t="s"/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40</v>
      </c>
      <c r="AQ329" t="s">
        <v>91</v>
      </c>
      <c r="AR329" t="s"/>
      <c r="AS329" t="s"/>
      <c r="AT329" t="s">
        <v>92</v>
      </c>
      <c r="AU329" t="s">
        <v>90</v>
      </c>
      <c r="AV329" t="s"/>
      <c r="AW329" t="s"/>
      <c r="AX329" t="s">
        <v>93</v>
      </c>
      <c r="AY329" t="n">
        <v>1605074</v>
      </c>
      <c r="AZ329" t="s">
        <v>1073</v>
      </c>
      <c r="BA329" t="s">
        <v>1074</v>
      </c>
      <c r="BB329" t="s">
        <v>1075</v>
      </c>
      <c r="BC329" t="n">
        <v>4.914193</v>
      </c>
      <c r="BD329" t="n">
        <v>52.377927</v>
      </c>
      <c r="BE329" t="s">
        <v>1125</v>
      </c>
      <c r="BF329" t="s">
        <v>83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127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1069</v>
      </c>
      <c r="F330" t="n">
        <v>3559940</v>
      </c>
      <c r="G330" t="s">
        <v>74</v>
      </c>
      <c r="H330" t="s">
        <v>75</v>
      </c>
      <c r="I330" t="s"/>
      <c r="J330" t="s">
        <v>76</v>
      </c>
      <c r="K330" t="n">
        <v>138</v>
      </c>
      <c r="L330" t="s">
        <v>77</v>
      </c>
      <c r="M330" t="s"/>
      <c r="N330" t="s">
        <v>1095</v>
      </c>
      <c r="O330" t="s">
        <v>79</v>
      </c>
      <c r="P330" t="s">
        <v>1069</v>
      </c>
      <c r="Q330" t="s"/>
      <c r="R330" t="s">
        <v>81</v>
      </c>
      <c r="S330" t="s">
        <v>1126</v>
      </c>
      <c r="T330" t="s">
        <v>83</v>
      </c>
      <c r="U330" t="s">
        <v>84</v>
      </c>
      <c r="V330" t="s">
        <v>85</v>
      </c>
      <c r="W330" t="s">
        <v>86</v>
      </c>
      <c r="X330" t="s"/>
      <c r="Y330" t="s">
        <v>87</v>
      </c>
      <c r="Z330">
        <f>HYPERLINK("https://hotelmonitor-cachepage.eclerx.com/savepage/tk_15441703426338046_sr_8422.html","info")</f>
        <v/>
      </c>
      <c r="AA330" t="n">
        <v>87268</v>
      </c>
      <c r="AB330" t="s">
        <v>1127</v>
      </c>
      <c r="AC330" t="s"/>
      <c r="AD330" t="s">
        <v>89</v>
      </c>
      <c r="AE330" t="s"/>
      <c r="AF330" t="s"/>
      <c r="AG330" t="s"/>
      <c r="AH330" t="s"/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40</v>
      </c>
      <c r="AQ330" t="s">
        <v>91</v>
      </c>
      <c r="AR330" t="s"/>
      <c r="AS330" t="s"/>
      <c r="AT330" t="s">
        <v>92</v>
      </c>
      <c r="AU330" t="s">
        <v>90</v>
      </c>
      <c r="AV330" t="s"/>
      <c r="AW330" t="s"/>
      <c r="AX330" t="s">
        <v>90</v>
      </c>
      <c r="AY330" t="n">
        <v>1605074</v>
      </c>
      <c r="AZ330" t="s">
        <v>1073</v>
      </c>
      <c r="BA330" t="s">
        <v>1074</v>
      </c>
      <c r="BB330" t="s">
        <v>1075</v>
      </c>
      <c r="BC330" t="n">
        <v>4.914193</v>
      </c>
      <c r="BD330" t="n">
        <v>52.377927</v>
      </c>
      <c r="BE330" t="s">
        <v>134</v>
      </c>
      <c r="BF330" t="s">
        <v>83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127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1069</v>
      </c>
      <c r="F331" t="n">
        <v>3559940</v>
      </c>
      <c r="G331" t="s">
        <v>74</v>
      </c>
      <c r="H331" t="s">
        <v>75</v>
      </c>
      <c r="I331" t="s"/>
      <c r="J331" t="s">
        <v>76</v>
      </c>
      <c r="K331" t="n">
        <v>230</v>
      </c>
      <c r="L331" t="s">
        <v>77</v>
      </c>
      <c r="M331" t="s"/>
      <c r="N331" t="s">
        <v>1116</v>
      </c>
      <c r="O331" t="s">
        <v>79</v>
      </c>
      <c r="P331" t="s">
        <v>1069</v>
      </c>
      <c r="Q331" t="s"/>
      <c r="R331" t="s">
        <v>81</v>
      </c>
      <c r="S331" t="s">
        <v>1098</v>
      </c>
      <c r="T331" t="s">
        <v>83</v>
      </c>
      <c r="U331" t="s">
        <v>84</v>
      </c>
      <c r="V331" t="s">
        <v>85</v>
      </c>
      <c r="W331" t="s">
        <v>108</v>
      </c>
      <c r="X331" t="s"/>
      <c r="Y331" t="s">
        <v>87</v>
      </c>
      <c r="Z331">
        <f>HYPERLINK("https://hotelmonitor-cachepage.eclerx.com/savepage/tk_15441703426338046_sr_8422.html","info")</f>
        <v/>
      </c>
      <c r="AA331" t="n">
        <v>87268</v>
      </c>
      <c r="AB331" t="s">
        <v>1128</v>
      </c>
      <c r="AC331" t="s"/>
      <c r="AD331" t="s">
        <v>89</v>
      </c>
      <c r="AE331" t="s"/>
      <c r="AF331" t="s"/>
      <c r="AG331" t="s"/>
      <c r="AH331" t="s"/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40</v>
      </c>
      <c r="AQ331" t="s">
        <v>91</v>
      </c>
      <c r="AR331" t="s"/>
      <c r="AS331" t="s"/>
      <c r="AT331" t="s">
        <v>92</v>
      </c>
      <c r="AU331" t="s">
        <v>90</v>
      </c>
      <c r="AV331" t="s"/>
      <c r="AW331" t="s"/>
      <c r="AX331" t="s">
        <v>93</v>
      </c>
      <c r="AY331" t="n">
        <v>1605074</v>
      </c>
      <c r="AZ331" t="s">
        <v>1073</v>
      </c>
      <c r="BA331" t="s">
        <v>1074</v>
      </c>
      <c r="BB331" t="s">
        <v>1075</v>
      </c>
      <c r="BC331" t="n">
        <v>4.914193</v>
      </c>
      <c r="BD331" t="n">
        <v>52.377927</v>
      </c>
      <c r="BE331" t="s">
        <v>1100</v>
      </c>
      <c r="BF331" t="s">
        <v>83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127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1069</v>
      </c>
      <c r="F332" t="n">
        <v>3559940</v>
      </c>
      <c r="G332" t="s">
        <v>74</v>
      </c>
      <c r="H332" t="s">
        <v>75</v>
      </c>
      <c r="I332" t="s"/>
      <c r="J332" t="s">
        <v>76</v>
      </c>
      <c r="K332" t="n">
        <v>197.5</v>
      </c>
      <c r="L332" t="s">
        <v>77</v>
      </c>
      <c r="M332" t="s"/>
      <c r="N332" t="s">
        <v>1109</v>
      </c>
      <c r="O332" t="s">
        <v>79</v>
      </c>
      <c r="P332" t="s">
        <v>1069</v>
      </c>
      <c r="Q332" t="s"/>
      <c r="R332" t="s">
        <v>81</v>
      </c>
      <c r="S332" t="s">
        <v>1120</v>
      </c>
      <c r="T332" t="s">
        <v>83</v>
      </c>
      <c r="U332" t="s">
        <v>84</v>
      </c>
      <c r="V332" t="s">
        <v>85</v>
      </c>
      <c r="W332" t="s">
        <v>108</v>
      </c>
      <c r="X332" t="s"/>
      <c r="Y332" t="s">
        <v>87</v>
      </c>
      <c r="Z332">
        <f>HYPERLINK("https://hotelmonitor-cachepage.eclerx.com/savepage/tk_15441703426338046_sr_8422.html","info")</f>
        <v/>
      </c>
      <c r="AA332" t="n">
        <v>87268</v>
      </c>
      <c r="AB332" t="s">
        <v>1129</v>
      </c>
      <c r="AC332" t="s"/>
      <c r="AD332" t="s">
        <v>89</v>
      </c>
      <c r="AE332" t="s"/>
      <c r="AF332" t="s"/>
      <c r="AG332" t="s"/>
      <c r="AH332" t="s"/>
      <c r="AI332" t="s"/>
      <c r="AJ332" t="s"/>
      <c r="AK332" t="s">
        <v>90</v>
      </c>
      <c r="AL332" t="s"/>
      <c r="AM332" t="s"/>
      <c r="AN332" t="s">
        <v>90</v>
      </c>
      <c r="AO332" t="s"/>
      <c r="AP332" t="n">
        <v>40</v>
      </c>
      <c r="AQ332" t="s">
        <v>91</v>
      </c>
      <c r="AR332" t="s"/>
      <c r="AS332" t="s"/>
      <c r="AT332" t="s">
        <v>92</v>
      </c>
      <c r="AU332" t="s">
        <v>90</v>
      </c>
      <c r="AV332" t="s"/>
      <c r="AW332" t="s"/>
      <c r="AX332" t="s">
        <v>93</v>
      </c>
      <c r="AY332" t="n">
        <v>1605074</v>
      </c>
      <c r="AZ332" t="s">
        <v>1073</v>
      </c>
      <c r="BA332" t="s">
        <v>1074</v>
      </c>
      <c r="BB332" t="s">
        <v>1075</v>
      </c>
      <c r="BC332" t="n">
        <v>4.914193</v>
      </c>
      <c r="BD332" t="n">
        <v>52.377927</v>
      </c>
      <c r="BE332" t="s">
        <v>1122</v>
      </c>
      <c r="BF332" t="s">
        <v>83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127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1069</v>
      </c>
      <c r="F333" t="n">
        <v>3559940</v>
      </c>
      <c r="G333" t="s">
        <v>74</v>
      </c>
      <c r="H333" t="s">
        <v>75</v>
      </c>
      <c r="I333" t="s"/>
      <c r="J333" t="s">
        <v>76</v>
      </c>
      <c r="K333" t="n">
        <v>236.25</v>
      </c>
      <c r="L333" t="s">
        <v>77</v>
      </c>
      <c r="M333" t="s"/>
      <c r="N333" t="s">
        <v>1088</v>
      </c>
      <c r="O333" t="s">
        <v>79</v>
      </c>
      <c r="P333" t="s">
        <v>1069</v>
      </c>
      <c r="Q333" t="s"/>
      <c r="R333" t="s">
        <v>81</v>
      </c>
      <c r="S333" t="s">
        <v>1130</v>
      </c>
      <c r="T333" t="s">
        <v>83</v>
      </c>
      <c r="U333" t="s">
        <v>84</v>
      </c>
      <c r="V333" t="s">
        <v>85</v>
      </c>
      <c r="W333" t="s">
        <v>86</v>
      </c>
      <c r="X333" t="s"/>
      <c r="Y333" t="s">
        <v>87</v>
      </c>
      <c r="Z333">
        <f>HYPERLINK("https://hotelmonitor-cachepage.eclerx.com/savepage/tk_15441703426338046_sr_8422.html","info")</f>
        <v/>
      </c>
      <c r="AA333" t="n">
        <v>87268</v>
      </c>
      <c r="AB333" t="s">
        <v>1131</v>
      </c>
      <c r="AC333" t="s"/>
      <c r="AD333" t="s">
        <v>89</v>
      </c>
      <c r="AE333" t="s"/>
      <c r="AF333" t="s"/>
      <c r="AG333" t="s"/>
      <c r="AH333" t="s"/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40</v>
      </c>
      <c r="AQ333" t="s">
        <v>91</v>
      </c>
      <c r="AR333" t="s"/>
      <c r="AS333" t="s"/>
      <c r="AT333" t="s">
        <v>92</v>
      </c>
      <c r="AU333" t="s">
        <v>90</v>
      </c>
      <c r="AV333" t="s"/>
      <c r="AW333" t="s"/>
      <c r="AX333" t="s">
        <v>93</v>
      </c>
      <c r="AY333" t="n">
        <v>1605074</v>
      </c>
      <c r="AZ333" t="s">
        <v>1073</v>
      </c>
      <c r="BA333" t="s">
        <v>1074</v>
      </c>
      <c r="BB333" t="s">
        <v>1075</v>
      </c>
      <c r="BC333" t="n">
        <v>4.914193</v>
      </c>
      <c r="BD333" t="n">
        <v>52.377927</v>
      </c>
      <c r="BE333" t="s">
        <v>328</v>
      </c>
      <c r="BF333" t="s">
        <v>83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127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1069</v>
      </c>
      <c r="F334" t="n">
        <v>3559940</v>
      </c>
      <c r="G334" t="s">
        <v>74</v>
      </c>
      <c r="H334" t="s">
        <v>75</v>
      </c>
      <c r="I334" t="s"/>
      <c r="J334" t="s">
        <v>76</v>
      </c>
      <c r="K334" t="n">
        <v>105.5</v>
      </c>
      <c r="L334" t="s">
        <v>77</v>
      </c>
      <c r="M334" t="s"/>
      <c r="N334" t="s">
        <v>1095</v>
      </c>
      <c r="O334" t="s">
        <v>79</v>
      </c>
      <c r="P334" t="s">
        <v>1069</v>
      </c>
      <c r="Q334" t="s"/>
      <c r="R334" t="s">
        <v>81</v>
      </c>
      <c r="S334" t="s">
        <v>217</v>
      </c>
      <c r="T334" t="s">
        <v>83</v>
      </c>
      <c r="U334" t="s">
        <v>84</v>
      </c>
      <c r="V334" t="s">
        <v>85</v>
      </c>
      <c r="W334" t="s">
        <v>86</v>
      </c>
      <c r="X334" t="s"/>
      <c r="Y334" t="s">
        <v>87</v>
      </c>
      <c r="Z334">
        <f>HYPERLINK("https://hotelmonitor-cachepage.eclerx.com/savepage/tk_15441703426338046_sr_8422.html","info")</f>
        <v/>
      </c>
      <c r="AA334" t="n">
        <v>87268</v>
      </c>
      <c r="AB334" t="s">
        <v>1132</v>
      </c>
      <c r="AC334" t="s"/>
      <c r="AD334" t="s">
        <v>89</v>
      </c>
      <c r="AE334" t="s"/>
      <c r="AF334" t="s"/>
      <c r="AG334" t="s"/>
      <c r="AH334" t="s"/>
      <c r="AI334" t="s"/>
      <c r="AJ334" t="s"/>
      <c r="AK334" t="s">
        <v>90</v>
      </c>
      <c r="AL334" t="s"/>
      <c r="AM334" t="s"/>
      <c r="AN334" t="s">
        <v>93</v>
      </c>
      <c r="AO334" t="s">
        <v>301</v>
      </c>
      <c r="AP334" t="n">
        <v>40</v>
      </c>
      <c r="AQ334" t="s">
        <v>91</v>
      </c>
      <c r="AR334" t="s"/>
      <c r="AS334" t="s"/>
      <c r="AT334" t="s">
        <v>92</v>
      </c>
      <c r="AU334" t="s">
        <v>90</v>
      </c>
      <c r="AV334" t="s"/>
      <c r="AW334" t="s"/>
      <c r="AX334" t="s">
        <v>90</v>
      </c>
      <c r="AY334" t="n">
        <v>1605074</v>
      </c>
      <c r="AZ334" t="s">
        <v>1073</v>
      </c>
      <c r="BA334" t="s">
        <v>1074</v>
      </c>
      <c r="BB334" t="s">
        <v>1075</v>
      </c>
      <c r="BC334" t="n">
        <v>4.914193</v>
      </c>
      <c r="BD334" t="n">
        <v>52.377927</v>
      </c>
      <c r="BE334" t="s">
        <v>219</v>
      </c>
      <c r="BF334" t="s">
        <v>83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127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1069</v>
      </c>
      <c r="F335" t="n">
        <v>3559940</v>
      </c>
      <c r="G335" t="s">
        <v>74</v>
      </c>
      <c r="H335" t="s">
        <v>75</v>
      </c>
      <c r="I335" t="s"/>
      <c r="J335" t="s">
        <v>76</v>
      </c>
      <c r="K335" t="n">
        <v>232.25</v>
      </c>
      <c r="L335" t="s">
        <v>77</v>
      </c>
      <c r="M335" t="s"/>
      <c r="N335" t="s">
        <v>1092</v>
      </c>
      <c r="O335" t="s">
        <v>79</v>
      </c>
      <c r="P335" t="s">
        <v>1069</v>
      </c>
      <c r="Q335" t="s"/>
      <c r="R335" t="s">
        <v>81</v>
      </c>
      <c r="S335" t="s">
        <v>1133</v>
      </c>
      <c r="T335" t="s">
        <v>83</v>
      </c>
      <c r="U335" t="s">
        <v>84</v>
      </c>
      <c r="V335" t="s">
        <v>85</v>
      </c>
      <c r="W335" t="s">
        <v>108</v>
      </c>
      <c r="X335" t="s"/>
      <c r="Y335" t="s">
        <v>87</v>
      </c>
      <c r="Z335">
        <f>HYPERLINK("https://hotelmonitor-cachepage.eclerx.com/savepage/tk_15441703426338046_sr_8422.html","info")</f>
        <v/>
      </c>
      <c r="AA335" t="n">
        <v>87268</v>
      </c>
      <c r="AB335" t="s">
        <v>1134</v>
      </c>
      <c r="AC335" t="s"/>
      <c r="AD335" t="s">
        <v>89</v>
      </c>
      <c r="AE335" t="s"/>
      <c r="AF335" t="s"/>
      <c r="AG335" t="s"/>
      <c r="AH335" t="s"/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40</v>
      </c>
      <c r="AQ335" t="s">
        <v>91</v>
      </c>
      <c r="AR335" t="s"/>
      <c r="AS335" t="s"/>
      <c r="AT335" t="s">
        <v>92</v>
      </c>
      <c r="AU335" t="s">
        <v>90</v>
      </c>
      <c r="AV335" t="s"/>
      <c r="AW335" t="s"/>
      <c r="AX335" t="s">
        <v>93</v>
      </c>
      <c r="AY335" t="n">
        <v>1605074</v>
      </c>
      <c r="AZ335" t="s">
        <v>1073</v>
      </c>
      <c r="BA335" t="s">
        <v>1074</v>
      </c>
      <c r="BB335" t="s">
        <v>1075</v>
      </c>
      <c r="BC335" t="n">
        <v>4.914193</v>
      </c>
      <c r="BD335" t="n">
        <v>52.377927</v>
      </c>
      <c r="BE335" t="s">
        <v>1135</v>
      </c>
      <c r="BF335" t="s">
        <v>83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127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1069</v>
      </c>
      <c r="F336" t="n">
        <v>3559940</v>
      </c>
      <c r="G336" t="s">
        <v>74</v>
      </c>
      <c r="H336" t="s">
        <v>75</v>
      </c>
      <c r="I336" t="s"/>
      <c r="J336" t="s">
        <v>76</v>
      </c>
      <c r="K336" t="n">
        <v>118.5</v>
      </c>
      <c r="L336" t="s">
        <v>77</v>
      </c>
      <c r="M336" t="s"/>
      <c r="N336" t="s">
        <v>1095</v>
      </c>
      <c r="O336" t="s">
        <v>79</v>
      </c>
      <c r="P336" t="s">
        <v>1069</v>
      </c>
      <c r="Q336" t="s"/>
      <c r="R336" t="s">
        <v>81</v>
      </c>
      <c r="S336" t="s">
        <v>407</v>
      </c>
      <c r="T336" t="s">
        <v>83</v>
      </c>
      <c r="U336" t="s">
        <v>84</v>
      </c>
      <c r="V336" t="s">
        <v>85</v>
      </c>
      <c r="W336" t="s">
        <v>108</v>
      </c>
      <c r="X336" t="s"/>
      <c r="Y336" t="s">
        <v>87</v>
      </c>
      <c r="Z336">
        <f>HYPERLINK("https://hotelmonitor-cachepage.eclerx.com/savepage/tk_15441703426338046_sr_8422.html","info")</f>
        <v/>
      </c>
      <c r="AA336" t="n">
        <v>87268</v>
      </c>
      <c r="AB336" t="s">
        <v>1136</v>
      </c>
      <c r="AC336" t="s"/>
      <c r="AD336" t="s">
        <v>89</v>
      </c>
      <c r="AE336" t="s"/>
      <c r="AF336" t="s"/>
      <c r="AG336" t="s"/>
      <c r="AH336" t="s"/>
      <c r="AI336" t="s"/>
      <c r="AJ336" t="s"/>
      <c r="AK336" t="s">
        <v>90</v>
      </c>
      <c r="AL336" t="s"/>
      <c r="AM336" t="s"/>
      <c r="AN336" t="s">
        <v>93</v>
      </c>
      <c r="AO336" t="s">
        <v>620</v>
      </c>
      <c r="AP336" t="n">
        <v>40</v>
      </c>
      <c r="AQ336" t="s">
        <v>91</v>
      </c>
      <c r="AR336" t="s"/>
      <c r="AS336" t="s"/>
      <c r="AT336" t="s">
        <v>92</v>
      </c>
      <c r="AU336" t="s">
        <v>90</v>
      </c>
      <c r="AV336" t="s"/>
      <c r="AW336" t="s"/>
      <c r="AX336" t="s">
        <v>90</v>
      </c>
      <c r="AY336" t="n">
        <v>1605074</v>
      </c>
      <c r="AZ336" t="s">
        <v>1073</v>
      </c>
      <c r="BA336" t="s">
        <v>1074</v>
      </c>
      <c r="BB336" t="s">
        <v>1075</v>
      </c>
      <c r="BC336" t="n">
        <v>4.914193</v>
      </c>
      <c r="BD336" t="n">
        <v>52.377927</v>
      </c>
      <c r="BE336" t="s">
        <v>457</v>
      </c>
      <c r="BF336" t="s">
        <v>83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127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1069</v>
      </c>
      <c r="F337" t="n">
        <v>3559940</v>
      </c>
      <c r="G337" t="s">
        <v>74</v>
      </c>
      <c r="H337" t="s">
        <v>75</v>
      </c>
      <c r="I337" t="s"/>
      <c r="J337" t="s">
        <v>76</v>
      </c>
      <c r="K337" t="n">
        <v>196.75</v>
      </c>
      <c r="L337" t="s">
        <v>77</v>
      </c>
      <c r="M337" t="s"/>
      <c r="N337" t="s">
        <v>1137</v>
      </c>
      <c r="O337" t="s">
        <v>79</v>
      </c>
      <c r="P337" t="s">
        <v>1069</v>
      </c>
      <c r="Q337" t="s"/>
      <c r="R337" t="s">
        <v>81</v>
      </c>
      <c r="S337" t="s">
        <v>1138</v>
      </c>
      <c r="T337" t="s">
        <v>83</v>
      </c>
      <c r="U337" t="s">
        <v>84</v>
      </c>
      <c r="V337" t="s">
        <v>85</v>
      </c>
      <c r="W337" t="s">
        <v>86</v>
      </c>
      <c r="X337" t="s"/>
      <c r="Y337" t="s">
        <v>87</v>
      </c>
      <c r="Z337">
        <f>HYPERLINK("https://hotelmonitor-cachepage.eclerx.com/savepage/tk_15441703426338046_sr_8422.html","info")</f>
        <v/>
      </c>
      <c r="AA337" t="n">
        <v>87268</v>
      </c>
      <c r="AB337" t="s">
        <v>1139</v>
      </c>
      <c r="AC337" t="s"/>
      <c r="AD337" t="s">
        <v>89</v>
      </c>
      <c r="AE337" t="s"/>
      <c r="AF337" t="s"/>
      <c r="AG337" t="s"/>
      <c r="AH337" t="s"/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40</v>
      </c>
      <c r="AQ337" t="s">
        <v>91</v>
      </c>
      <c r="AR337" t="s"/>
      <c r="AS337" t="s"/>
      <c r="AT337" t="s">
        <v>92</v>
      </c>
      <c r="AU337" t="s">
        <v>90</v>
      </c>
      <c r="AV337" t="s"/>
      <c r="AW337" t="s"/>
      <c r="AX337" t="s">
        <v>93</v>
      </c>
      <c r="AY337" t="n">
        <v>1605074</v>
      </c>
      <c r="AZ337" t="s">
        <v>1073</v>
      </c>
      <c r="BA337" t="s">
        <v>1074</v>
      </c>
      <c r="BB337" t="s">
        <v>1075</v>
      </c>
      <c r="BC337" t="n">
        <v>4.914193</v>
      </c>
      <c r="BD337" t="n">
        <v>52.377927</v>
      </c>
      <c r="BE337" t="s">
        <v>1140</v>
      </c>
      <c r="BF337" t="s">
        <v>83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127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1069</v>
      </c>
      <c r="F338" t="n">
        <v>3559940</v>
      </c>
      <c r="G338" t="s">
        <v>74</v>
      </c>
      <c r="H338" t="s">
        <v>75</v>
      </c>
      <c r="I338" t="s"/>
      <c r="J338" t="s">
        <v>76</v>
      </c>
      <c r="K338" t="n">
        <v>118.5</v>
      </c>
      <c r="L338" t="s">
        <v>77</v>
      </c>
      <c r="M338" t="s"/>
      <c r="N338" t="s">
        <v>1083</v>
      </c>
      <c r="O338" t="s">
        <v>79</v>
      </c>
      <c r="P338" t="s">
        <v>1069</v>
      </c>
      <c r="Q338" t="s"/>
      <c r="R338" t="s">
        <v>81</v>
      </c>
      <c r="S338" t="s">
        <v>407</v>
      </c>
      <c r="T338" t="s">
        <v>83</v>
      </c>
      <c r="U338" t="s">
        <v>84</v>
      </c>
      <c r="V338" t="s">
        <v>85</v>
      </c>
      <c r="W338" t="s">
        <v>108</v>
      </c>
      <c r="X338" t="s"/>
      <c r="Y338" t="s">
        <v>87</v>
      </c>
      <c r="Z338">
        <f>HYPERLINK("https://hotelmonitor-cachepage.eclerx.com/savepage/tk_15441703426338046_sr_8422.html","info")</f>
        <v/>
      </c>
      <c r="AA338" t="n">
        <v>87268</v>
      </c>
      <c r="AB338" t="s">
        <v>1141</v>
      </c>
      <c r="AC338" t="s"/>
      <c r="AD338" t="s">
        <v>89</v>
      </c>
      <c r="AE338" t="s"/>
      <c r="AF338" t="s"/>
      <c r="AG338" t="s"/>
      <c r="AH338" t="s"/>
      <c r="AI338" t="s"/>
      <c r="AJ338" t="s"/>
      <c r="AK338" t="s">
        <v>90</v>
      </c>
      <c r="AL338" t="s"/>
      <c r="AM338" t="s"/>
      <c r="AN338" t="s">
        <v>93</v>
      </c>
      <c r="AO338" t="s">
        <v>620</v>
      </c>
      <c r="AP338" t="n">
        <v>40</v>
      </c>
      <c r="AQ338" t="s">
        <v>91</v>
      </c>
      <c r="AR338" t="s"/>
      <c r="AS338" t="s"/>
      <c r="AT338" t="s">
        <v>92</v>
      </c>
      <c r="AU338" t="s">
        <v>90</v>
      </c>
      <c r="AV338" t="s"/>
      <c r="AW338" t="s"/>
      <c r="AX338" t="s">
        <v>90</v>
      </c>
      <c r="AY338" t="n">
        <v>1605074</v>
      </c>
      <c r="AZ338" t="s">
        <v>1073</v>
      </c>
      <c r="BA338" t="s">
        <v>1074</v>
      </c>
      <c r="BB338" t="s">
        <v>1075</v>
      </c>
      <c r="BC338" t="n">
        <v>4.914193</v>
      </c>
      <c r="BD338" t="n">
        <v>52.377927</v>
      </c>
      <c r="BE338" t="s">
        <v>457</v>
      </c>
      <c r="BF338" t="s">
        <v>83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127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1069</v>
      </c>
      <c r="F339" t="n">
        <v>3559940</v>
      </c>
      <c r="G339" t="s">
        <v>74</v>
      </c>
      <c r="H339" t="s">
        <v>75</v>
      </c>
      <c r="I339" t="s"/>
      <c r="J339" t="s">
        <v>76</v>
      </c>
      <c r="K339" t="n">
        <v>179.25</v>
      </c>
      <c r="L339" t="s">
        <v>77</v>
      </c>
      <c r="M339" t="s"/>
      <c r="N339" t="s">
        <v>1092</v>
      </c>
      <c r="O339" t="s">
        <v>79</v>
      </c>
      <c r="P339" t="s">
        <v>1069</v>
      </c>
      <c r="Q339" t="s"/>
      <c r="R339" t="s">
        <v>81</v>
      </c>
      <c r="S339" t="s">
        <v>231</v>
      </c>
      <c r="T339" t="s">
        <v>83</v>
      </c>
      <c r="U339" t="s">
        <v>84</v>
      </c>
      <c r="V339" t="s">
        <v>85</v>
      </c>
      <c r="W339" t="s">
        <v>86</v>
      </c>
      <c r="X339" t="s"/>
      <c r="Y339" t="s">
        <v>87</v>
      </c>
      <c r="Z339">
        <f>HYPERLINK("https://hotelmonitor-cachepage.eclerx.com/savepage/tk_15441703426338046_sr_8422.html","info")</f>
        <v/>
      </c>
      <c r="AA339" t="n">
        <v>87268</v>
      </c>
      <c r="AB339" t="s">
        <v>1142</v>
      </c>
      <c r="AC339" t="s"/>
      <c r="AD339" t="s">
        <v>89</v>
      </c>
      <c r="AE339" t="s"/>
      <c r="AF339" t="s"/>
      <c r="AG339" t="s"/>
      <c r="AH339" t="s"/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40</v>
      </c>
      <c r="AQ339" t="s">
        <v>91</v>
      </c>
      <c r="AR339" t="s"/>
      <c r="AS339" t="s"/>
      <c r="AT339" t="s">
        <v>92</v>
      </c>
      <c r="AU339" t="s">
        <v>90</v>
      </c>
      <c r="AV339" t="s"/>
      <c r="AW339" t="s"/>
      <c r="AX339" t="s">
        <v>93</v>
      </c>
      <c r="AY339" t="n">
        <v>1605074</v>
      </c>
      <c r="AZ339" t="s">
        <v>1073</v>
      </c>
      <c r="BA339" t="s">
        <v>1074</v>
      </c>
      <c r="BB339" t="s">
        <v>1075</v>
      </c>
      <c r="BC339" t="n">
        <v>4.914193</v>
      </c>
      <c r="BD339" t="n">
        <v>52.377927</v>
      </c>
      <c r="BE339" t="s">
        <v>506</v>
      </c>
      <c r="BF339" t="s">
        <v>83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127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1069</v>
      </c>
      <c r="F340" t="n">
        <v>3559940</v>
      </c>
      <c r="G340" t="s">
        <v>74</v>
      </c>
      <c r="H340" t="s">
        <v>75</v>
      </c>
      <c r="I340" t="s"/>
      <c r="J340" t="s">
        <v>76</v>
      </c>
      <c r="K340" t="n">
        <v>237.5</v>
      </c>
      <c r="L340" t="s">
        <v>77</v>
      </c>
      <c r="M340" t="s"/>
      <c r="N340" t="s">
        <v>1088</v>
      </c>
      <c r="O340" t="s">
        <v>79</v>
      </c>
      <c r="P340" t="s">
        <v>1069</v>
      </c>
      <c r="Q340" t="s"/>
      <c r="R340" t="s">
        <v>81</v>
      </c>
      <c r="S340" t="s">
        <v>917</v>
      </c>
      <c r="T340" t="s">
        <v>83</v>
      </c>
      <c r="U340" t="s">
        <v>84</v>
      </c>
      <c r="V340" t="s">
        <v>85</v>
      </c>
      <c r="W340" t="s">
        <v>108</v>
      </c>
      <c r="X340" t="s"/>
      <c r="Y340" t="s">
        <v>87</v>
      </c>
      <c r="Z340">
        <f>HYPERLINK("https://hotelmonitor-cachepage.eclerx.com/savepage/tk_15441703426338046_sr_8422.html","info")</f>
        <v/>
      </c>
      <c r="AA340" t="n">
        <v>87268</v>
      </c>
      <c r="AB340" t="s">
        <v>1143</v>
      </c>
      <c r="AC340" t="s"/>
      <c r="AD340" t="s">
        <v>89</v>
      </c>
      <c r="AE340" t="s"/>
      <c r="AF340" t="s"/>
      <c r="AG340" t="s"/>
      <c r="AH340" t="s"/>
      <c r="AI340" t="s"/>
      <c r="AJ340" t="s"/>
      <c r="AK340" t="s">
        <v>90</v>
      </c>
      <c r="AL340" t="s"/>
      <c r="AM340" t="s"/>
      <c r="AN340" t="s">
        <v>90</v>
      </c>
      <c r="AO340" t="s"/>
      <c r="AP340" t="n">
        <v>40</v>
      </c>
      <c r="AQ340" t="s">
        <v>91</v>
      </c>
      <c r="AR340" t="s"/>
      <c r="AS340" t="s"/>
      <c r="AT340" t="s">
        <v>92</v>
      </c>
      <c r="AU340" t="s">
        <v>90</v>
      </c>
      <c r="AV340" t="s"/>
      <c r="AW340" t="s"/>
      <c r="AX340" t="s">
        <v>93</v>
      </c>
      <c r="AY340" t="n">
        <v>1605074</v>
      </c>
      <c r="AZ340" t="s">
        <v>1073</v>
      </c>
      <c r="BA340" t="s">
        <v>1074</v>
      </c>
      <c r="BB340" t="s">
        <v>1075</v>
      </c>
      <c r="BC340" t="n">
        <v>4.914193</v>
      </c>
      <c r="BD340" t="n">
        <v>52.377927</v>
      </c>
      <c r="BE340" t="s">
        <v>1144</v>
      </c>
      <c r="BF340" t="s">
        <v>83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127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1069</v>
      </c>
      <c r="F341" t="n">
        <v>3559940</v>
      </c>
      <c r="G341" t="s">
        <v>74</v>
      </c>
      <c r="H341" t="s">
        <v>75</v>
      </c>
      <c r="I341" t="s"/>
      <c r="J341" t="s">
        <v>76</v>
      </c>
      <c r="K341" t="n">
        <v>205</v>
      </c>
      <c r="L341" t="s">
        <v>77</v>
      </c>
      <c r="M341" t="s"/>
      <c r="N341" t="s">
        <v>560</v>
      </c>
      <c r="O341" t="s">
        <v>79</v>
      </c>
      <c r="P341" t="s">
        <v>1069</v>
      </c>
      <c r="Q341" t="s"/>
      <c r="R341" t="s">
        <v>81</v>
      </c>
      <c r="S341" t="s">
        <v>1145</v>
      </c>
      <c r="T341" t="s">
        <v>83</v>
      </c>
      <c r="U341" t="s">
        <v>84</v>
      </c>
      <c r="V341" t="s">
        <v>85</v>
      </c>
      <c r="W341" t="s">
        <v>108</v>
      </c>
      <c r="X341" t="s"/>
      <c r="Y341" t="s">
        <v>87</v>
      </c>
      <c r="Z341">
        <f>HYPERLINK("https://hotelmonitor-cachepage.eclerx.com/savepage/tk_15441703426338046_sr_8422.html","info")</f>
        <v/>
      </c>
      <c r="AA341" t="n">
        <v>87268</v>
      </c>
      <c r="AB341" t="s">
        <v>1146</v>
      </c>
      <c r="AC341" t="s"/>
      <c r="AD341" t="s">
        <v>89</v>
      </c>
      <c r="AE341" t="s"/>
      <c r="AF341" t="s"/>
      <c r="AG341" t="s"/>
      <c r="AH341" t="s"/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40</v>
      </c>
      <c r="AQ341" t="s">
        <v>91</v>
      </c>
      <c r="AR341" t="s"/>
      <c r="AS341" t="s"/>
      <c r="AT341" t="s">
        <v>92</v>
      </c>
      <c r="AU341" t="s">
        <v>90</v>
      </c>
      <c r="AV341" t="s"/>
      <c r="AW341" t="s"/>
      <c r="AX341" t="s">
        <v>93</v>
      </c>
      <c r="AY341" t="n">
        <v>1605074</v>
      </c>
      <c r="AZ341" t="s">
        <v>1073</v>
      </c>
      <c r="BA341" t="s">
        <v>1074</v>
      </c>
      <c r="BB341" t="s">
        <v>1075</v>
      </c>
      <c r="BC341" t="n">
        <v>4.914193</v>
      </c>
      <c r="BD341" t="n">
        <v>52.377927</v>
      </c>
      <c r="BE341" t="s">
        <v>718</v>
      </c>
      <c r="BF341" t="s">
        <v>83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127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1069</v>
      </c>
      <c r="F342" t="n">
        <v>3559940</v>
      </c>
      <c r="G342" t="s">
        <v>74</v>
      </c>
      <c r="H342" t="s">
        <v>75</v>
      </c>
      <c r="I342" t="s"/>
      <c r="J342" t="s">
        <v>76</v>
      </c>
      <c r="K342" t="n">
        <v>187</v>
      </c>
      <c r="L342" t="s">
        <v>77</v>
      </c>
      <c r="M342" t="s"/>
      <c r="N342" t="s">
        <v>560</v>
      </c>
      <c r="O342" t="s">
        <v>79</v>
      </c>
      <c r="P342" t="s">
        <v>1069</v>
      </c>
      <c r="Q342" t="s"/>
      <c r="R342" t="s">
        <v>81</v>
      </c>
      <c r="S342" t="s">
        <v>818</v>
      </c>
      <c r="T342" t="s">
        <v>83</v>
      </c>
      <c r="U342" t="s">
        <v>84</v>
      </c>
      <c r="V342" t="s">
        <v>85</v>
      </c>
      <c r="W342" t="s">
        <v>86</v>
      </c>
      <c r="X342" t="s"/>
      <c r="Y342" t="s">
        <v>87</v>
      </c>
      <c r="Z342">
        <f>HYPERLINK("https://hotelmonitor-cachepage.eclerx.com/savepage/tk_15441703426338046_sr_8422.html","info")</f>
        <v/>
      </c>
      <c r="AA342" t="n">
        <v>87268</v>
      </c>
      <c r="AB342" t="s">
        <v>1147</v>
      </c>
      <c r="AC342" t="s"/>
      <c r="AD342" t="s">
        <v>89</v>
      </c>
      <c r="AE342" t="s"/>
      <c r="AF342" t="s"/>
      <c r="AG342" t="s"/>
      <c r="AH342" t="s"/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40</v>
      </c>
      <c r="AQ342" t="s">
        <v>91</v>
      </c>
      <c r="AR342" t="s"/>
      <c r="AS342" t="s"/>
      <c r="AT342" t="s">
        <v>92</v>
      </c>
      <c r="AU342" t="s">
        <v>90</v>
      </c>
      <c r="AV342" t="s"/>
      <c r="AW342" t="s"/>
      <c r="AX342" t="s">
        <v>93</v>
      </c>
      <c r="AY342" t="n">
        <v>1605074</v>
      </c>
      <c r="AZ342" t="s">
        <v>1073</v>
      </c>
      <c r="BA342" t="s">
        <v>1074</v>
      </c>
      <c r="BB342" t="s">
        <v>1075</v>
      </c>
      <c r="BC342" t="n">
        <v>4.914193</v>
      </c>
      <c r="BD342" t="n">
        <v>52.377927</v>
      </c>
      <c r="BE342" t="s">
        <v>721</v>
      </c>
      <c r="BF342" t="s">
        <v>83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127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1069</v>
      </c>
      <c r="F343" t="n">
        <v>3559940</v>
      </c>
      <c r="G343" t="s">
        <v>74</v>
      </c>
      <c r="H343" t="s">
        <v>75</v>
      </c>
      <c r="I343" t="s"/>
      <c r="J343" t="s">
        <v>76</v>
      </c>
      <c r="K343" t="n">
        <v>138</v>
      </c>
      <c r="L343" t="s">
        <v>77</v>
      </c>
      <c r="M343" t="s"/>
      <c r="N343" t="s">
        <v>1083</v>
      </c>
      <c r="O343" t="s">
        <v>79</v>
      </c>
      <c r="P343" t="s">
        <v>1069</v>
      </c>
      <c r="Q343" t="s"/>
      <c r="R343" t="s">
        <v>81</v>
      </c>
      <c r="S343" t="s">
        <v>1126</v>
      </c>
      <c r="T343" t="s">
        <v>83</v>
      </c>
      <c r="U343" t="s">
        <v>84</v>
      </c>
      <c r="V343" t="s">
        <v>85</v>
      </c>
      <c r="W343" t="s">
        <v>86</v>
      </c>
      <c r="X343" t="s"/>
      <c r="Y343" t="s">
        <v>87</v>
      </c>
      <c r="Z343">
        <f>HYPERLINK("https://hotelmonitor-cachepage.eclerx.com/savepage/tk_15441703426338046_sr_8422.html","info")</f>
        <v/>
      </c>
      <c r="AA343" t="n">
        <v>87268</v>
      </c>
      <c r="AB343" t="s">
        <v>1148</v>
      </c>
      <c r="AC343" t="s"/>
      <c r="AD343" t="s">
        <v>89</v>
      </c>
      <c r="AE343" t="s"/>
      <c r="AF343" t="s"/>
      <c r="AG343" t="s"/>
      <c r="AH343" t="s"/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40</v>
      </c>
      <c r="AQ343" t="s">
        <v>91</v>
      </c>
      <c r="AR343" t="s"/>
      <c r="AS343" t="s"/>
      <c r="AT343" t="s">
        <v>92</v>
      </c>
      <c r="AU343" t="s">
        <v>90</v>
      </c>
      <c r="AV343" t="s"/>
      <c r="AW343" t="s"/>
      <c r="AX343" t="s">
        <v>90</v>
      </c>
      <c r="AY343" t="n">
        <v>1605074</v>
      </c>
      <c r="AZ343" t="s">
        <v>1073</v>
      </c>
      <c r="BA343" t="s">
        <v>1074</v>
      </c>
      <c r="BB343" t="s">
        <v>1075</v>
      </c>
      <c r="BC343" t="n">
        <v>4.914193</v>
      </c>
      <c r="BD343" t="n">
        <v>52.377927</v>
      </c>
      <c r="BE343" t="s">
        <v>134</v>
      </c>
      <c r="BF343" t="s">
        <v>83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127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1069</v>
      </c>
      <c r="F344" t="n">
        <v>3559940</v>
      </c>
      <c r="G344" t="s">
        <v>74</v>
      </c>
      <c r="H344" t="s">
        <v>75</v>
      </c>
      <c r="I344" t="s"/>
      <c r="J344" t="s">
        <v>76</v>
      </c>
      <c r="K344" t="n">
        <v>232.25</v>
      </c>
      <c r="L344" t="s">
        <v>77</v>
      </c>
      <c r="M344" t="s"/>
      <c r="N344" t="s">
        <v>1109</v>
      </c>
      <c r="O344" t="s">
        <v>79</v>
      </c>
      <c r="P344" t="s">
        <v>1069</v>
      </c>
      <c r="Q344" t="s"/>
      <c r="R344" t="s">
        <v>81</v>
      </c>
      <c r="S344" t="s">
        <v>1133</v>
      </c>
      <c r="T344" t="s">
        <v>83</v>
      </c>
      <c r="U344" t="s">
        <v>84</v>
      </c>
      <c r="V344" t="s">
        <v>85</v>
      </c>
      <c r="W344" t="s">
        <v>108</v>
      </c>
      <c r="X344" t="s"/>
      <c r="Y344" t="s">
        <v>87</v>
      </c>
      <c r="Z344">
        <f>HYPERLINK("https://hotelmonitor-cachepage.eclerx.com/savepage/tk_15441703426338046_sr_8422.html","info")</f>
        <v/>
      </c>
      <c r="AA344" t="n">
        <v>87268</v>
      </c>
      <c r="AB344" t="s">
        <v>1149</v>
      </c>
      <c r="AC344" t="s"/>
      <c r="AD344" t="s">
        <v>89</v>
      </c>
      <c r="AE344" t="s"/>
      <c r="AF344" t="s"/>
      <c r="AG344" t="s"/>
      <c r="AH344" t="s"/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40</v>
      </c>
      <c r="AQ344" t="s">
        <v>91</v>
      </c>
      <c r="AR344" t="s"/>
      <c r="AS344" t="s"/>
      <c r="AT344" t="s">
        <v>92</v>
      </c>
      <c r="AU344" t="s">
        <v>90</v>
      </c>
      <c r="AV344" t="s"/>
      <c r="AW344" t="s"/>
      <c r="AX344" t="s">
        <v>93</v>
      </c>
      <c r="AY344" t="n">
        <v>1605074</v>
      </c>
      <c r="AZ344" t="s">
        <v>1073</v>
      </c>
      <c r="BA344" t="s">
        <v>1074</v>
      </c>
      <c r="BB344" t="s">
        <v>1075</v>
      </c>
      <c r="BC344" t="n">
        <v>4.914193</v>
      </c>
      <c r="BD344" t="n">
        <v>52.377927</v>
      </c>
      <c r="BE344" t="s">
        <v>1135</v>
      </c>
      <c r="BF344" t="s">
        <v>83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127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1069</v>
      </c>
      <c r="F345" t="n">
        <v>3559940</v>
      </c>
      <c r="G345" t="s">
        <v>74</v>
      </c>
      <c r="H345" t="s">
        <v>75</v>
      </c>
      <c r="I345" t="s"/>
      <c r="J345" t="s">
        <v>76</v>
      </c>
      <c r="K345" t="n">
        <v>196.75</v>
      </c>
      <c r="L345" t="s">
        <v>77</v>
      </c>
      <c r="M345" t="s"/>
      <c r="N345" t="s">
        <v>1076</v>
      </c>
      <c r="O345" t="s">
        <v>79</v>
      </c>
      <c r="P345" t="s">
        <v>1069</v>
      </c>
      <c r="Q345" t="s"/>
      <c r="R345" t="s">
        <v>81</v>
      </c>
      <c r="S345" t="s">
        <v>1138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HYPERLINK("https://hotelmonitor-cachepage.eclerx.com/savepage/tk_15441703426338046_sr_8422.html","info")</f>
        <v/>
      </c>
      <c r="AA345" t="n">
        <v>87268</v>
      </c>
      <c r="AB345" t="s">
        <v>1150</v>
      </c>
      <c r="AC345" t="s"/>
      <c r="AD345" t="s">
        <v>89</v>
      </c>
      <c r="AE345" t="s"/>
      <c r="AF345" t="s"/>
      <c r="AG345" t="s"/>
      <c r="AH345" t="s"/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40</v>
      </c>
      <c r="AQ345" t="s">
        <v>91</v>
      </c>
      <c r="AR345" t="s"/>
      <c r="AS345" t="s"/>
      <c r="AT345" t="s">
        <v>92</v>
      </c>
      <c r="AU345" t="s">
        <v>90</v>
      </c>
      <c r="AV345" t="s"/>
      <c r="AW345" t="s"/>
      <c r="AX345" t="s">
        <v>93</v>
      </c>
      <c r="AY345" t="n">
        <v>1605074</v>
      </c>
      <c r="AZ345" t="s">
        <v>1073</v>
      </c>
      <c r="BA345" t="s">
        <v>1074</v>
      </c>
      <c r="BB345" t="s">
        <v>1075</v>
      </c>
      <c r="BC345" t="n">
        <v>4.914193</v>
      </c>
      <c r="BD345" t="n">
        <v>52.377927</v>
      </c>
      <c r="BE345" t="s">
        <v>1140</v>
      </c>
      <c r="BF345" t="s">
        <v>83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127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1069</v>
      </c>
      <c r="F346" t="n">
        <v>3559940</v>
      </c>
      <c r="G346" t="s">
        <v>74</v>
      </c>
      <c r="H346" t="s">
        <v>75</v>
      </c>
      <c r="I346" t="s"/>
      <c r="J346" t="s">
        <v>76</v>
      </c>
      <c r="K346" t="n">
        <v>205</v>
      </c>
      <c r="L346" t="s">
        <v>77</v>
      </c>
      <c r="M346" t="s"/>
      <c r="N346" t="s">
        <v>1151</v>
      </c>
      <c r="O346" t="s">
        <v>79</v>
      </c>
      <c r="P346" t="s">
        <v>1069</v>
      </c>
      <c r="Q346" t="s"/>
      <c r="R346" t="s">
        <v>81</v>
      </c>
      <c r="S346" t="s">
        <v>1145</v>
      </c>
      <c r="T346" t="s">
        <v>83</v>
      </c>
      <c r="U346" t="s">
        <v>84</v>
      </c>
      <c r="V346" t="s">
        <v>85</v>
      </c>
      <c r="W346" t="s">
        <v>108</v>
      </c>
      <c r="X346" t="s"/>
      <c r="Y346" t="s">
        <v>87</v>
      </c>
      <c r="Z346">
        <f>HYPERLINK("https://hotelmonitor-cachepage.eclerx.com/savepage/tk_15441703426338046_sr_8422.html","info")</f>
        <v/>
      </c>
      <c r="AA346" t="n">
        <v>87268</v>
      </c>
      <c r="AB346" t="s">
        <v>1152</v>
      </c>
      <c r="AC346" t="s"/>
      <c r="AD346" t="s">
        <v>89</v>
      </c>
      <c r="AE346" t="s"/>
      <c r="AF346" t="s"/>
      <c r="AG346" t="s"/>
      <c r="AH346" t="s"/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40</v>
      </c>
      <c r="AQ346" t="s">
        <v>91</v>
      </c>
      <c r="AR346" t="s"/>
      <c r="AS346" t="s"/>
      <c r="AT346" t="s">
        <v>92</v>
      </c>
      <c r="AU346" t="s">
        <v>90</v>
      </c>
      <c r="AV346" t="s"/>
      <c r="AW346" t="s"/>
      <c r="AX346" t="s">
        <v>93</v>
      </c>
      <c r="AY346" t="n">
        <v>1605074</v>
      </c>
      <c r="AZ346" t="s">
        <v>1073</v>
      </c>
      <c r="BA346" t="s">
        <v>1074</v>
      </c>
      <c r="BB346" t="s">
        <v>1075</v>
      </c>
      <c r="BC346" t="n">
        <v>4.914193</v>
      </c>
      <c r="BD346" t="n">
        <v>52.377927</v>
      </c>
      <c r="BE346" t="s">
        <v>718</v>
      </c>
      <c r="BF346" t="s">
        <v>83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127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1069</v>
      </c>
      <c r="F347" t="n">
        <v>3559940</v>
      </c>
      <c r="G347" t="s">
        <v>74</v>
      </c>
      <c r="H347" t="s">
        <v>75</v>
      </c>
      <c r="I347" t="s"/>
      <c r="J347" t="s">
        <v>76</v>
      </c>
      <c r="K347" t="n">
        <v>187</v>
      </c>
      <c r="L347" t="s">
        <v>77</v>
      </c>
      <c r="M347" t="s"/>
      <c r="N347" t="s">
        <v>1151</v>
      </c>
      <c r="O347" t="s">
        <v>79</v>
      </c>
      <c r="P347" t="s">
        <v>1069</v>
      </c>
      <c r="Q347" t="s"/>
      <c r="R347" t="s">
        <v>81</v>
      </c>
      <c r="S347" t="s">
        <v>818</v>
      </c>
      <c r="T347" t="s">
        <v>83</v>
      </c>
      <c r="U347" t="s">
        <v>84</v>
      </c>
      <c r="V347" t="s">
        <v>85</v>
      </c>
      <c r="W347" t="s">
        <v>86</v>
      </c>
      <c r="X347" t="s"/>
      <c r="Y347" t="s">
        <v>87</v>
      </c>
      <c r="Z347">
        <f>HYPERLINK("https://hotelmonitor-cachepage.eclerx.com/savepage/tk_15441703426338046_sr_8422.html","info")</f>
        <v/>
      </c>
      <c r="AA347" t="n">
        <v>87268</v>
      </c>
      <c r="AB347" t="s">
        <v>1153</v>
      </c>
      <c r="AC347" t="s"/>
      <c r="AD347" t="s">
        <v>89</v>
      </c>
      <c r="AE347" t="s"/>
      <c r="AF347" t="s"/>
      <c r="AG347" t="s"/>
      <c r="AH347" t="s"/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40</v>
      </c>
      <c r="AQ347" t="s">
        <v>91</v>
      </c>
      <c r="AR347" t="s"/>
      <c r="AS347" t="s"/>
      <c r="AT347" t="s">
        <v>92</v>
      </c>
      <c r="AU347" t="s">
        <v>90</v>
      </c>
      <c r="AV347" t="s"/>
      <c r="AW347" t="s"/>
      <c r="AX347" t="s">
        <v>93</v>
      </c>
      <c r="AY347" t="n">
        <v>1605074</v>
      </c>
      <c r="AZ347" t="s">
        <v>1073</v>
      </c>
      <c r="BA347" t="s">
        <v>1074</v>
      </c>
      <c r="BB347" t="s">
        <v>1075</v>
      </c>
      <c r="BC347" t="n">
        <v>4.914193</v>
      </c>
      <c r="BD347" t="n">
        <v>52.377927</v>
      </c>
      <c r="BE347" t="s">
        <v>721</v>
      </c>
      <c r="BF347" t="s">
        <v>83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127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1069</v>
      </c>
      <c r="F348" t="n">
        <v>3559940</v>
      </c>
      <c r="G348" t="s">
        <v>74</v>
      </c>
      <c r="H348" t="s">
        <v>75</v>
      </c>
      <c r="I348" t="s"/>
      <c r="J348" t="s">
        <v>76</v>
      </c>
      <c r="K348" t="n">
        <v>188</v>
      </c>
      <c r="L348" t="s">
        <v>77</v>
      </c>
      <c r="M348" t="s"/>
      <c r="N348" t="s">
        <v>1095</v>
      </c>
      <c r="O348" t="s">
        <v>79</v>
      </c>
      <c r="P348" t="s">
        <v>1069</v>
      </c>
      <c r="Q348" t="s"/>
      <c r="R348" t="s">
        <v>81</v>
      </c>
      <c r="S348" t="s">
        <v>731</v>
      </c>
      <c r="T348" t="s">
        <v>83</v>
      </c>
      <c r="U348" t="s">
        <v>84</v>
      </c>
      <c r="V348" t="s">
        <v>85</v>
      </c>
      <c r="W348" t="s">
        <v>86</v>
      </c>
      <c r="X348" t="s"/>
      <c r="Y348" t="s">
        <v>87</v>
      </c>
      <c r="Z348">
        <f>HYPERLINK("https://hotelmonitor-cachepage.eclerx.com/savepage/tk_15441703426338046_sr_8422.html","info")</f>
        <v/>
      </c>
      <c r="AA348" t="n">
        <v>87268</v>
      </c>
      <c r="AB348" t="s">
        <v>1154</v>
      </c>
      <c r="AC348" t="s"/>
      <c r="AD348" t="s">
        <v>89</v>
      </c>
      <c r="AE348" t="s"/>
      <c r="AF348" t="s"/>
      <c r="AG348" t="s"/>
      <c r="AH348" t="s"/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40</v>
      </c>
      <c r="AQ348" t="s">
        <v>91</v>
      </c>
      <c r="AR348" t="s"/>
      <c r="AS348" t="s"/>
      <c r="AT348" t="s">
        <v>92</v>
      </c>
      <c r="AU348" t="s">
        <v>90</v>
      </c>
      <c r="AV348" t="s"/>
      <c r="AW348" t="s"/>
      <c r="AX348" t="s">
        <v>93</v>
      </c>
      <c r="AY348" t="n">
        <v>1605074</v>
      </c>
      <c r="AZ348" t="s">
        <v>1073</v>
      </c>
      <c r="BA348" t="s">
        <v>1074</v>
      </c>
      <c r="BB348" t="s">
        <v>1075</v>
      </c>
      <c r="BC348" t="n">
        <v>4.914193</v>
      </c>
      <c r="BD348" t="n">
        <v>52.377927</v>
      </c>
      <c r="BE348" t="s">
        <v>956</v>
      </c>
      <c r="BF348" t="s">
        <v>83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127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1069</v>
      </c>
      <c r="F349" t="n">
        <v>3559940</v>
      </c>
      <c r="G349" t="s">
        <v>74</v>
      </c>
      <c r="H349" t="s">
        <v>75</v>
      </c>
      <c r="I349" t="s"/>
      <c r="J349" t="s">
        <v>76</v>
      </c>
      <c r="K349" t="n">
        <v>270.5</v>
      </c>
      <c r="L349" t="s">
        <v>77</v>
      </c>
      <c r="M349" t="s"/>
      <c r="N349" t="s">
        <v>1079</v>
      </c>
      <c r="O349" t="s">
        <v>79</v>
      </c>
      <c r="P349" t="s">
        <v>1069</v>
      </c>
      <c r="Q349" t="s"/>
      <c r="R349" t="s">
        <v>81</v>
      </c>
      <c r="S349" t="s">
        <v>1117</v>
      </c>
      <c r="T349" t="s">
        <v>83</v>
      </c>
      <c r="U349" t="s">
        <v>84</v>
      </c>
      <c r="V349" t="s">
        <v>85</v>
      </c>
      <c r="W349" t="s">
        <v>108</v>
      </c>
      <c r="X349" t="s"/>
      <c r="Y349" t="s">
        <v>87</v>
      </c>
      <c r="Z349">
        <f>HYPERLINK("https://hotelmonitor-cachepage.eclerx.com/savepage/tk_15441703426338046_sr_8422.html","info")</f>
        <v/>
      </c>
      <c r="AA349" t="n">
        <v>87268</v>
      </c>
      <c r="AB349" t="s">
        <v>1155</v>
      </c>
      <c r="AC349" t="s"/>
      <c r="AD349" t="s">
        <v>89</v>
      </c>
      <c r="AE349" t="s"/>
      <c r="AF349" t="s"/>
      <c r="AG349" t="s"/>
      <c r="AH349" t="s"/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40</v>
      </c>
      <c r="AQ349" t="s">
        <v>91</v>
      </c>
      <c r="AR349" t="s"/>
      <c r="AS349" t="s"/>
      <c r="AT349" t="s">
        <v>92</v>
      </c>
      <c r="AU349" t="s">
        <v>90</v>
      </c>
      <c r="AV349" t="s"/>
      <c r="AW349" t="s"/>
      <c r="AX349" t="s">
        <v>93</v>
      </c>
      <c r="AY349" t="n">
        <v>1605074</v>
      </c>
      <c r="AZ349" t="s">
        <v>1073</v>
      </c>
      <c r="BA349" t="s">
        <v>1074</v>
      </c>
      <c r="BB349" t="s">
        <v>1075</v>
      </c>
      <c r="BC349" t="n">
        <v>4.914193</v>
      </c>
      <c r="BD349" t="n">
        <v>52.377927</v>
      </c>
      <c r="BE349" t="s">
        <v>1119</v>
      </c>
      <c r="BF349" t="s">
        <v>83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127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1069</v>
      </c>
      <c r="F350" t="n">
        <v>3559940</v>
      </c>
      <c r="G350" t="s">
        <v>74</v>
      </c>
      <c r="H350" t="s">
        <v>75</v>
      </c>
      <c r="I350" t="s"/>
      <c r="J350" t="s">
        <v>76</v>
      </c>
      <c r="K350" t="n">
        <v>236.5</v>
      </c>
      <c r="L350" t="s">
        <v>77</v>
      </c>
      <c r="M350" t="s"/>
      <c r="N350" t="s">
        <v>1101</v>
      </c>
      <c r="O350" t="s">
        <v>79</v>
      </c>
      <c r="P350" t="s">
        <v>1069</v>
      </c>
      <c r="Q350" t="s"/>
      <c r="R350" t="s">
        <v>81</v>
      </c>
      <c r="S350" t="s">
        <v>1156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HYPERLINK("https://hotelmonitor-cachepage.eclerx.com/savepage/tk_15441703426338046_sr_8422.html","info")</f>
        <v/>
      </c>
      <c r="AA350" t="n">
        <v>87268</v>
      </c>
      <c r="AB350" t="s">
        <v>1157</v>
      </c>
      <c r="AC350" t="s"/>
      <c r="AD350" t="s">
        <v>89</v>
      </c>
      <c r="AE350" t="s"/>
      <c r="AF350" t="s"/>
      <c r="AG350" t="s"/>
      <c r="AH350" t="s"/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40</v>
      </c>
      <c r="AQ350" t="s">
        <v>91</v>
      </c>
      <c r="AR350" t="s"/>
      <c r="AS350" t="s"/>
      <c r="AT350" t="s">
        <v>92</v>
      </c>
      <c r="AU350" t="s">
        <v>90</v>
      </c>
      <c r="AV350" t="s"/>
      <c r="AW350" t="s"/>
      <c r="AX350" t="s">
        <v>93</v>
      </c>
      <c r="AY350" t="n">
        <v>1605074</v>
      </c>
      <c r="AZ350" t="s">
        <v>1073</v>
      </c>
      <c r="BA350" t="s">
        <v>1074</v>
      </c>
      <c r="BB350" t="s">
        <v>1075</v>
      </c>
      <c r="BC350" t="n">
        <v>4.914193</v>
      </c>
      <c r="BD350" t="n">
        <v>52.377927</v>
      </c>
      <c r="BE350" t="s">
        <v>328</v>
      </c>
      <c r="BF350" t="s">
        <v>83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127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1069</v>
      </c>
      <c r="F351" t="n">
        <v>3559940</v>
      </c>
      <c r="G351" t="s">
        <v>74</v>
      </c>
      <c r="H351" t="s">
        <v>75</v>
      </c>
      <c r="I351" t="s"/>
      <c r="J351" t="s">
        <v>76</v>
      </c>
      <c r="K351" t="n">
        <v>218.75</v>
      </c>
      <c r="L351" t="s">
        <v>77</v>
      </c>
      <c r="M351" t="s"/>
      <c r="N351" t="s">
        <v>1137</v>
      </c>
      <c r="O351" t="s">
        <v>79</v>
      </c>
      <c r="P351" t="s">
        <v>1069</v>
      </c>
      <c r="Q351" t="s"/>
      <c r="R351" t="s">
        <v>81</v>
      </c>
      <c r="S351" t="s">
        <v>1085</v>
      </c>
      <c r="T351" t="s">
        <v>83</v>
      </c>
      <c r="U351" t="s">
        <v>84</v>
      </c>
      <c r="V351" t="s">
        <v>85</v>
      </c>
      <c r="W351" t="s">
        <v>86</v>
      </c>
      <c r="X351" t="s"/>
      <c r="Y351" t="s">
        <v>87</v>
      </c>
      <c r="Z351">
        <f>HYPERLINK("https://hotelmonitor-cachepage.eclerx.com/savepage/tk_15441703426338046_sr_8422.html","info")</f>
        <v/>
      </c>
      <c r="AA351" t="n">
        <v>87268</v>
      </c>
      <c r="AB351" t="s">
        <v>1158</v>
      </c>
      <c r="AC351" t="s"/>
      <c r="AD351" t="s">
        <v>89</v>
      </c>
      <c r="AE351" t="s"/>
      <c r="AF351" t="s"/>
      <c r="AG351" t="s"/>
      <c r="AH351" t="s"/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40</v>
      </c>
      <c r="AQ351" t="s">
        <v>91</v>
      </c>
      <c r="AR351" t="s"/>
      <c r="AS351" t="s"/>
      <c r="AT351" t="s">
        <v>92</v>
      </c>
      <c r="AU351" t="s">
        <v>90</v>
      </c>
      <c r="AV351" t="s"/>
      <c r="AW351" t="s"/>
      <c r="AX351" t="s">
        <v>93</v>
      </c>
      <c r="AY351" t="n">
        <v>1605074</v>
      </c>
      <c r="AZ351" t="s">
        <v>1073</v>
      </c>
      <c r="BA351" t="s">
        <v>1074</v>
      </c>
      <c r="BB351" t="s">
        <v>1075</v>
      </c>
      <c r="BC351" t="n">
        <v>4.914193</v>
      </c>
      <c r="BD351" t="n">
        <v>52.377927</v>
      </c>
      <c r="BE351" t="s">
        <v>1087</v>
      </c>
      <c r="BF351" t="s">
        <v>83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127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1069</v>
      </c>
      <c r="F352" t="n">
        <v>3559940</v>
      </c>
      <c r="G352" t="s">
        <v>74</v>
      </c>
      <c r="H352" t="s">
        <v>75</v>
      </c>
      <c r="I352" t="s"/>
      <c r="J352" t="s">
        <v>76</v>
      </c>
      <c r="K352" t="n">
        <v>207.75</v>
      </c>
      <c r="L352" t="s">
        <v>77</v>
      </c>
      <c r="M352" t="s"/>
      <c r="N352" t="s">
        <v>560</v>
      </c>
      <c r="O352" t="s">
        <v>79</v>
      </c>
      <c r="P352" t="s">
        <v>1069</v>
      </c>
      <c r="Q352" t="s"/>
      <c r="R352" t="s">
        <v>81</v>
      </c>
      <c r="S352" t="s">
        <v>1159</v>
      </c>
      <c r="T352" t="s">
        <v>83</v>
      </c>
      <c r="U352" t="s">
        <v>84</v>
      </c>
      <c r="V352" t="s">
        <v>85</v>
      </c>
      <c r="W352" t="s">
        <v>86</v>
      </c>
      <c r="X352" t="s"/>
      <c r="Y352" t="s">
        <v>87</v>
      </c>
      <c r="Z352">
        <f>HYPERLINK("https://hotelmonitor-cachepage.eclerx.com/savepage/tk_15441703426338046_sr_8422.html","info")</f>
        <v/>
      </c>
      <c r="AA352" t="n">
        <v>87268</v>
      </c>
      <c r="AB352" t="s">
        <v>1160</v>
      </c>
      <c r="AC352" t="s"/>
      <c r="AD352" t="s">
        <v>89</v>
      </c>
      <c r="AE352" t="s"/>
      <c r="AF352" t="s"/>
      <c r="AG352" t="s"/>
      <c r="AH352" t="s"/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40</v>
      </c>
      <c r="AQ352" t="s">
        <v>91</v>
      </c>
      <c r="AR352" t="s"/>
      <c r="AS352" t="s"/>
      <c r="AT352" t="s">
        <v>92</v>
      </c>
      <c r="AU352" t="s">
        <v>90</v>
      </c>
      <c r="AV352" t="s"/>
      <c r="AW352" t="s"/>
      <c r="AX352" t="s">
        <v>93</v>
      </c>
      <c r="AY352" t="n">
        <v>1605074</v>
      </c>
      <c r="AZ352" t="s">
        <v>1073</v>
      </c>
      <c r="BA352" t="s">
        <v>1074</v>
      </c>
      <c r="BB352" t="s">
        <v>1075</v>
      </c>
      <c r="BC352" t="n">
        <v>4.914193</v>
      </c>
      <c r="BD352" t="n">
        <v>52.377927</v>
      </c>
      <c r="BE352" t="s">
        <v>1161</v>
      </c>
      <c r="BF352" t="s">
        <v>83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127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1069</v>
      </c>
      <c r="F353" t="n">
        <v>3559940</v>
      </c>
      <c r="G353" t="s">
        <v>74</v>
      </c>
      <c r="H353" t="s">
        <v>75</v>
      </c>
      <c r="I353" t="s"/>
      <c r="J353" t="s">
        <v>76</v>
      </c>
      <c r="K353" t="n">
        <v>241.25</v>
      </c>
      <c r="L353" t="s">
        <v>77</v>
      </c>
      <c r="M353" t="s"/>
      <c r="N353" t="s">
        <v>1151</v>
      </c>
      <c r="O353" t="s">
        <v>79</v>
      </c>
      <c r="P353" t="s">
        <v>1069</v>
      </c>
      <c r="Q353" t="s"/>
      <c r="R353" t="s">
        <v>81</v>
      </c>
      <c r="S353" t="s">
        <v>1104</v>
      </c>
      <c r="T353" t="s">
        <v>83</v>
      </c>
      <c r="U353" t="s">
        <v>84</v>
      </c>
      <c r="V353" t="s">
        <v>85</v>
      </c>
      <c r="W353" t="s">
        <v>108</v>
      </c>
      <c r="X353" t="s"/>
      <c r="Y353" t="s">
        <v>87</v>
      </c>
      <c r="Z353">
        <f>HYPERLINK("https://hotelmonitor-cachepage.eclerx.com/savepage/tk_15441703426338046_sr_8422.html","info")</f>
        <v/>
      </c>
      <c r="AA353" t="n">
        <v>87268</v>
      </c>
      <c r="AB353" t="s">
        <v>1162</v>
      </c>
      <c r="AC353" t="s"/>
      <c r="AD353" t="s">
        <v>89</v>
      </c>
      <c r="AE353" t="s"/>
      <c r="AF353" t="s"/>
      <c r="AG353" t="s"/>
      <c r="AH353" t="s"/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40</v>
      </c>
      <c r="AQ353" t="s">
        <v>91</v>
      </c>
      <c r="AR353" t="s"/>
      <c r="AS353" t="s"/>
      <c r="AT353" t="s">
        <v>92</v>
      </c>
      <c r="AU353" t="s">
        <v>90</v>
      </c>
      <c r="AV353" t="s"/>
      <c r="AW353" t="s"/>
      <c r="AX353" t="s">
        <v>93</v>
      </c>
      <c r="AY353" t="n">
        <v>1605074</v>
      </c>
      <c r="AZ353" t="s">
        <v>1073</v>
      </c>
      <c r="BA353" t="s">
        <v>1074</v>
      </c>
      <c r="BB353" t="s">
        <v>1075</v>
      </c>
      <c r="BC353" t="n">
        <v>4.914193</v>
      </c>
      <c r="BD353" t="n">
        <v>52.377927</v>
      </c>
      <c r="BE353" t="s">
        <v>1106</v>
      </c>
      <c r="BF353" t="s">
        <v>83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127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1069</v>
      </c>
      <c r="F354" t="n">
        <v>3559940</v>
      </c>
      <c r="G354" t="s">
        <v>74</v>
      </c>
      <c r="H354" t="s">
        <v>75</v>
      </c>
      <c r="I354" t="s"/>
      <c r="J354" t="s">
        <v>76</v>
      </c>
      <c r="K354" t="n">
        <v>188</v>
      </c>
      <c r="L354" t="s">
        <v>77</v>
      </c>
      <c r="M354" t="s"/>
      <c r="N354" t="s">
        <v>1070</v>
      </c>
      <c r="O354" t="s">
        <v>79</v>
      </c>
      <c r="P354" t="s">
        <v>1069</v>
      </c>
      <c r="Q354" t="s"/>
      <c r="R354" t="s">
        <v>81</v>
      </c>
      <c r="S354" t="s">
        <v>731</v>
      </c>
      <c r="T354" t="s">
        <v>83</v>
      </c>
      <c r="U354" t="s">
        <v>84</v>
      </c>
      <c r="V354" t="s">
        <v>85</v>
      </c>
      <c r="W354" t="s">
        <v>86</v>
      </c>
      <c r="X354" t="s"/>
      <c r="Y354" t="s">
        <v>87</v>
      </c>
      <c r="Z354">
        <f>HYPERLINK("https://hotelmonitor-cachepage.eclerx.com/savepage/tk_15441703426338046_sr_8422.html","info")</f>
        <v/>
      </c>
      <c r="AA354" t="n">
        <v>87268</v>
      </c>
      <c r="AB354" t="s">
        <v>1163</v>
      </c>
      <c r="AC354" t="s"/>
      <c r="AD354" t="s">
        <v>89</v>
      </c>
      <c r="AE354" t="s"/>
      <c r="AF354" t="s"/>
      <c r="AG354" t="s"/>
      <c r="AH354" t="s"/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40</v>
      </c>
      <c r="AQ354" t="s">
        <v>91</v>
      </c>
      <c r="AR354" t="s"/>
      <c r="AS354" t="s"/>
      <c r="AT354" t="s">
        <v>92</v>
      </c>
      <c r="AU354" t="s">
        <v>90</v>
      </c>
      <c r="AV354" t="s"/>
      <c r="AW354" t="s"/>
      <c r="AX354" t="s">
        <v>93</v>
      </c>
      <c r="AY354" t="n">
        <v>1605074</v>
      </c>
      <c r="AZ354" t="s">
        <v>1073</v>
      </c>
      <c r="BA354" t="s">
        <v>1074</v>
      </c>
      <c r="BB354" t="s">
        <v>1075</v>
      </c>
      <c r="BC354" t="n">
        <v>4.914193</v>
      </c>
      <c r="BD354" t="n">
        <v>52.377927</v>
      </c>
      <c r="BE354" t="s">
        <v>956</v>
      </c>
      <c r="BF354" t="s">
        <v>83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127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1069</v>
      </c>
      <c r="F355" t="n">
        <v>3559940</v>
      </c>
      <c r="G355" t="s">
        <v>74</v>
      </c>
      <c r="H355" t="s">
        <v>75</v>
      </c>
      <c r="I355" t="s"/>
      <c r="J355" t="s">
        <v>76</v>
      </c>
      <c r="K355" t="n">
        <v>207.75</v>
      </c>
      <c r="L355" t="s">
        <v>77</v>
      </c>
      <c r="M355" t="s"/>
      <c r="N355" t="s">
        <v>1151</v>
      </c>
      <c r="O355" t="s">
        <v>79</v>
      </c>
      <c r="P355" t="s">
        <v>1069</v>
      </c>
      <c r="Q355" t="s"/>
      <c r="R355" t="s">
        <v>81</v>
      </c>
      <c r="S355" t="s">
        <v>1159</v>
      </c>
      <c r="T355" t="s">
        <v>83</v>
      </c>
      <c r="U355" t="s">
        <v>84</v>
      </c>
      <c r="V355" t="s">
        <v>85</v>
      </c>
      <c r="W355" t="s">
        <v>86</v>
      </c>
      <c r="X355" t="s"/>
      <c r="Y355" t="s">
        <v>87</v>
      </c>
      <c r="Z355">
        <f>HYPERLINK("https://hotelmonitor-cachepage.eclerx.com/savepage/tk_15441703426338046_sr_8422.html","info")</f>
        <v/>
      </c>
      <c r="AA355" t="n">
        <v>87268</v>
      </c>
      <c r="AB355" t="s">
        <v>1164</v>
      </c>
      <c r="AC355" t="s"/>
      <c r="AD355" t="s">
        <v>89</v>
      </c>
      <c r="AE355" t="s"/>
      <c r="AF355" t="s"/>
      <c r="AG355" t="s"/>
      <c r="AH355" t="s"/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40</v>
      </c>
      <c r="AQ355" t="s">
        <v>91</v>
      </c>
      <c r="AR355" t="s"/>
      <c r="AS355" t="s"/>
      <c r="AT355" t="s">
        <v>92</v>
      </c>
      <c r="AU355" t="s">
        <v>90</v>
      </c>
      <c r="AV355" t="s"/>
      <c r="AW355" t="s"/>
      <c r="AX355" t="s">
        <v>93</v>
      </c>
      <c r="AY355" t="n">
        <v>1605074</v>
      </c>
      <c r="AZ355" t="s">
        <v>1073</v>
      </c>
      <c r="BA355" t="s">
        <v>1074</v>
      </c>
      <c r="BB355" t="s">
        <v>1075</v>
      </c>
      <c r="BC355" t="n">
        <v>4.914193</v>
      </c>
      <c r="BD355" t="n">
        <v>52.377927</v>
      </c>
      <c r="BE355" t="s">
        <v>1161</v>
      </c>
      <c r="BF355" t="s">
        <v>83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127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1069</v>
      </c>
      <c r="F356" t="n">
        <v>3559940</v>
      </c>
      <c r="G356" t="s">
        <v>74</v>
      </c>
      <c r="H356" t="s">
        <v>75</v>
      </c>
      <c r="I356" t="s"/>
      <c r="J356" t="s">
        <v>76</v>
      </c>
      <c r="K356" t="n">
        <v>188.25</v>
      </c>
      <c r="L356" t="s">
        <v>77</v>
      </c>
      <c r="M356" t="s"/>
      <c r="N356" t="s">
        <v>1095</v>
      </c>
      <c r="O356" t="s">
        <v>79</v>
      </c>
      <c r="P356" t="s">
        <v>1069</v>
      </c>
      <c r="Q356" t="s"/>
      <c r="R356" t="s">
        <v>81</v>
      </c>
      <c r="S356" t="s">
        <v>1114</v>
      </c>
      <c r="T356" t="s">
        <v>83</v>
      </c>
      <c r="U356" t="s">
        <v>84</v>
      </c>
      <c r="V356" t="s">
        <v>85</v>
      </c>
      <c r="W356" t="s">
        <v>108</v>
      </c>
      <c r="X356" t="s"/>
      <c r="Y356" t="s">
        <v>87</v>
      </c>
      <c r="Z356">
        <f>HYPERLINK("https://hotelmonitor-cachepage.eclerx.com/savepage/tk_15441703426338046_sr_8422.html","info")</f>
        <v/>
      </c>
      <c r="AA356" t="n">
        <v>87268</v>
      </c>
      <c r="AB356" t="s">
        <v>1165</v>
      </c>
      <c r="AC356" t="s"/>
      <c r="AD356" t="s">
        <v>89</v>
      </c>
      <c r="AE356" t="s"/>
      <c r="AF356" t="s"/>
      <c r="AG356" t="s"/>
      <c r="AH356" t="s"/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40</v>
      </c>
      <c r="AQ356" t="s">
        <v>91</v>
      </c>
      <c r="AR356" t="s"/>
      <c r="AS356" t="s"/>
      <c r="AT356" t="s">
        <v>92</v>
      </c>
      <c r="AU356" t="s">
        <v>90</v>
      </c>
      <c r="AV356" t="s"/>
      <c r="AW356" t="s"/>
      <c r="AX356" t="s">
        <v>93</v>
      </c>
      <c r="AY356" t="n">
        <v>1605074</v>
      </c>
      <c r="AZ356" t="s">
        <v>1073</v>
      </c>
      <c r="BA356" t="s">
        <v>1074</v>
      </c>
      <c r="BB356" t="s">
        <v>1075</v>
      </c>
      <c r="BC356" t="n">
        <v>4.914193</v>
      </c>
      <c r="BD356" t="n">
        <v>52.377927</v>
      </c>
      <c r="BE356" t="s">
        <v>311</v>
      </c>
      <c r="BF356" t="s">
        <v>83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127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1069</v>
      </c>
      <c r="F357" t="n">
        <v>3559940</v>
      </c>
      <c r="G357" t="s">
        <v>74</v>
      </c>
      <c r="H357" t="s">
        <v>75</v>
      </c>
      <c r="I357" t="s"/>
      <c r="J357" t="s">
        <v>76</v>
      </c>
      <c r="K357" t="n">
        <v>252</v>
      </c>
      <c r="L357" t="s">
        <v>77</v>
      </c>
      <c r="M357" t="s"/>
      <c r="N357" t="s">
        <v>1137</v>
      </c>
      <c r="O357" t="s">
        <v>79</v>
      </c>
      <c r="P357" t="s">
        <v>1069</v>
      </c>
      <c r="Q357" t="s"/>
      <c r="R357" t="s">
        <v>81</v>
      </c>
      <c r="S357" t="s">
        <v>1166</v>
      </c>
      <c r="T357" t="s">
        <v>83</v>
      </c>
      <c r="U357" t="s">
        <v>84</v>
      </c>
      <c r="V357" t="s">
        <v>85</v>
      </c>
      <c r="W357" t="s">
        <v>108</v>
      </c>
      <c r="X357" t="s"/>
      <c r="Y357" t="s">
        <v>87</v>
      </c>
      <c r="Z357">
        <f>HYPERLINK("https://hotelmonitor-cachepage.eclerx.com/savepage/tk_15441703426338046_sr_8422.html","info")</f>
        <v/>
      </c>
      <c r="AA357" t="n">
        <v>87268</v>
      </c>
      <c r="AB357" t="s">
        <v>1167</v>
      </c>
      <c r="AC357" t="s"/>
      <c r="AD357" t="s">
        <v>89</v>
      </c>
      <c r="AE357" t="s"/>
      <c r="AF357" t="s"/>
      <c r="AG357" t="s"/>
      <c r="AH357" t="s"/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40</v>
      </c>
      <c r="AQ357" t="s">
        <v>91</v>
      </c>
      <c r="AR357" t="s"/>
      <c r="AS357" t="s"/>
      <c r="AT357" t="s">
        <v>92</v>
      </c>
      <c r="AU357" t="s">
        <v>90</v>
      </c>
      <c r="AV357" t="s"/>
      <c r="AW357" t="s"/>
      <c r="AX357" t="s">
        <v>93</v>
      </c>
      <c r="AY357" t="n">
        <v>1605074</v>
      </c>
      <c r="AZ357" t="s">
        <v>1073</v>
      </c>
      <c r="BA357" t="s">
        <v>1074</v>
      </c>
      <c r="BB357" t="s">
        <v>1075</v>
      </c>
      <c r="BC357" t="n">
        <v>4.914193</v>
      </c>
      <c r="BD357" t="n">
        <v>52.377927</v>
      </c>
      <c r="BE357" t="s">
        <v>1168</v>
      </c>
      <c r="BF357" t="s">
        <v>83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127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1069</v>
      </c>
      <c r="F358" t="n">
        <v>3559940</v>
      </c>
      <c r="G358" t="s">
        <v>74</v>
      </c>
      <c r="H358" t="s">
        <v>75</v>
      </c>
      <c r="I358" t="s"/>
      <c r="J358" t="s">
        <v>76</v>
      </c>
      <c r="K358" t="n">
        <v>221.25</v>
      </c>
      <c r="L358" t="s">
        <v>77</v>
      </c>
      <c r="M358" t="s"/>
      <c r="N358" t="s">
        <v>1095</v>
      </c>
      <c r="O358" t="s">
        <v>79</v>
      </c>
      <c r="P358" t="s">
        <v>1069</v>
      </c>
      <c r="Q358" t="s"/>
      <c r="R358" t="s">
        <v>81</v>
      </c>
      <c r="S358" t="s">
        <v>1123</v>
      </c>
      <c r="T358" t="s">
        <v>83</v>
      </c>
      <c r="U358" t="s">
        <v>84</v>
      </c>
      <c r="V358" t="s">
        <v>85</v>
      </c>
      <c r="W358" t="s">
        <v>108</v>
      </c>
      <c r="X358" t="s"/>
      <c r="Y358" t="s">
        <v>87</v>
      </c>
      <c r="Z358">
        <f>HYPERLINK("https://hotelmonitor-cachepage.eclerx.com/savepage/tk_15441703426338046_sr_8422.html","info")</f>
        <v/>
      </c>
      <c r="AA358" t="n">
        <v>87268</v>
      </c>
      <c r="AB358" t="s">
        <v>1169</v>
      </c>
      <c r="AC358" t="s"/>
      <c r="AD358" t="s">
        <v>89</v>
      </c>
      <c r="AE358" t="s"/>
      <c r="AF358" t="s"/>
      <c r="AG358" t="s"/>
      <c r="AH358" t="s"/>
      <c r="AI358" t="s"/>
      <c r="AJ358" t="s"/>
      <c r="AK358" t="s">
        <v>90</v>
      </c>
      <c r="AL358" t="s"/>
      <c r="AM358" t="s"/>
      <c r="AN358" t="s">
        <v>90</v>
      </c>
      <c r="AO358" t="s"/>
      <c r="AP358" t="n">
        <v>40</v>
      </c>
      <c r="AQ358" t="s">
        <v>91</v>
      </c>
      <c r="AR358" t="s"/>
      <c r="AS358" t="s"/>
      <c r="AT358" t="s">
        <v>92</v>
      </c>
      <c r="AU358" t="s">
        <v>90</v>
      </c>
      <c r="AV358" t="s"/>
      <c r="AW358" t="s"/>
      <c r="AX358" t="s">
        <v>93</v>
      </c>
      <c r="AY358" t="n">
        <v>1605074</v>
      </c>
      <c r="AZ358" t="s">
        <v>1073</v>
      </c>
      <c r="BA358" t="s">
        <v>1074</v>
      </c>
      <c r="BB358" t="s">
        <v>1075</v>
      </c>
      <c r="BC358" t="n">
        <v>4.914193</v>
      </c>
      <c r="BD358" t="n">
        <v>52.377927</v>
      </c>
      <c r="BE358" t="s">
        <v>1125</v>
      </c>
      <c r="BF358" t="s">
        <v>83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127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1069</v>
      </c>
      <c r="F359" t="n">
        <v>3559940</v>
      </c>
      <c r="G359" t="s">
        <v>74</v>
      </c>
      <c r="H359" t="s">
        <v>75</v>
      </c>
      <c r="I359" t="s"/>
      <c r="J359" t="s">
        <v>76</v>
      </c>
      <c r="K359" t="n">
        <v>254</v>
      </c>
      <c r="L359" t="s">
        <v>77</v>
      </c>
      <c r="M359" t="s"/>
      <c r="N359" t="s">
        <v>1116</v>
      </c>
      <c r="O359" t="s">
        <v>79</v>
      </c>
      <c r="P359" t="s">
        <v>1069</v>
      </c>
      <c r="Q359" t="s"/>
      <c r="R359" t="s">
        <v>81</v>
      </c>
      <c r="S359" t="s">
        <v>1080</v>
      </c>
      <c r="T359" t="s">
        <v>83</v>
      </c>
      <c r="U359" t="s">
        <v>84</v>
      </c>
      <c r="V359" t="s">
        <v>85</v>
      </c>
      <c r="W359" t="s">
        <v>86</v>
      </c>
      <c r="X359" t="s"/>
      <c r="Y359" t="s">
        <v>87</v>
      </c>
      <c r="Z359">
        <f>HYPERLINK("https://hotelmonitor-cachepage.eclerx.com/savepage/tk_15441703426338046_sr_8422.html","info")</f>
        <v/>
      </c>
      <c r="AA359" t="n">
        <v>87268</v>
      </c>
      <c r="AB359" t="s">
        <v>1170</v>
      </c>
      <c r="AC359" t="s"/>
      <c r="AD359" t="s">
        <v>89</v>
      </c>
      <c r="AE359" t="s"/>
      <c r="AF359" t="s"/>
      <c r="AG359" t="s"/>
      <c r="AH359" t="s"/>
      <c r="AI359" t="s"/>
      <c r="AJ359" t="s"/>
      <c r="AK359" t="s">
        <v>90</v>
      </c>
      <c r="AL359" t="s"/>
      <c r="AM359" t="s"/>
      <c r="AN359" t="s">
        <v>90</v>
      </c>
      <c r="AO359" t="s"/>
      <c r="AP359" t="n">
        <v>40</v>
      </c>
      <c r="AQ359" t="s">
        <v>91</v>
      </c>
      <c r="AR359" t="s"/>
      <c r="AS359" t="s"/>
      <c r="AT359" t="s">
        <v>92</v>
      </c>
      <c r="AU359" t="s">
        <v>90</v>
      </c>
      <c r="AV359" t="s"/>
      <c r="AW359" t="s"/>
      <c r="AX359" t="s">
        <v>93</v>
      </c>
      <c r="AY359" t="n">
        <v>1605074</v>
      </c>
      <c r="AZ359" t="s">
        <v>1073</v>
      </c>
      <c r="BA359" t="s">
        <v>1074</v>
      </c>
      <c r="BB359" t="s">
        <v>1075</v>
      </c>
      <c r="BC359" t="n">
        <v>4.914193</v>
      </c>
      <c r="BD359" t="n">
        <v>52.377927</v>
      </c>
      <c r="BE359" t="s">
        <v>1082</v>
      </c>
      <c r="BF359" t="s">
        <v>83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127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1069</v>
      </c>
      <c r="F360" t="n">
        <v>3559940</v>
      </c>
      <c r="G360" t="s">
        <v>74</v>
      </c>
      <c r="H360" t="s">
        <v>75</v>
      </c>
      <c r="I360" t="s"/>
      <c r="J360" t="s">
        <v>76</v>
      </c>
      <c r="K360" t="n">
        <v>262.75</v>
      </c>
      <c r="L360" t="s">
        <v>77</v>
      </c>
      <c r="M360" t="s"/>
      <c r="N360" t="s">
        <v>1088</v>
      </c>
      <c r="O360" t="s">
        <v>79</v>
      </c>
      <c r="P360" t="s">
        <v>1069</v>
      </c>
      <c r="Q360" t="s"/>
      <c r="R360" t="s">
        <v>81</v>
      </c>
      <c r="S360" t="s">
        <v>1171</v>
      </c>
      <c r="T360" t="s">
        <v>83</v>
      </c>
      <c r="U360" t="s">
        <v>84</v>
      </c>
      <c r="V360" t="s">
        <v>85</v>
      </c>
      <c r="W360" t="s">
        <v>86</v>
      </c>
      <c r="X360" t="s"/>
      <c r="Y360" t="s">
        <v>87</v>
      </c>
      <c r="Z360">
        <f>HYPERLINK("https://hotelmonitor-cachepage.eclerx.com/savepage/tk_15441703426338046_sr_8422.html","info")</f>
        <v/>
      </c>
      <c r="AA360" t="n">
        <v>87268</v>
      </c>
      <c r="AB360" t="s">
        <v>1172</v>
      </c>
      <c r="AC360" t="s"/>
      <c r="AD360" t="s">
        <v>89</v>
      </c>
      <c r="AE360" t="s"/>
      <c r="AF360" t="s"/>
      <c r="AG360" t="s"/>
      <c r="AH360" t="s"/>
      <c r="AI360" t="s"/>
      <c r="AJ360" t="s"/>
      <c r="AK360" t="s">
        <v>90</v>
      </c>
      <c r="AL360" t="s"/>
      <c r="AM360" t="s"/>
      <c r="AN360" t="s">
        <v>90</v>
      </c>
      <c r="AO360" t="s"/>
      <c r="AP360" t="n">
        <v>40</v>
      </c>
      <c r="AQ360" t="s">
        <v>91</v>
      </c>
      <c r="AR360" t="s"/>
      <c r="AS360" t="s"/>
      <c r="AT360" t="s">
        <v>92</v>
      </c>
      <c r="AU360" t="s">
        <v>90</v>
      </c>
      <c r="AV360" t="s"/>
      <c r="AW360" t="s"/>
      <c r="AX360" t="s">
        <v>93</v>
      </c>
      <c r="AY360" t="n">
        <v>1605074</v>
      </c>
      <c r="AZ360" t="s">
        <v>1073</v>
      </c>
      <c r="BA360" t="s">
        <v>1074</v>
      </c>
      <c r="BB360" t="s">
        <v>1075</v>
      </c>
      <c r="BC360" t="n">
        <v>4.914193</v>
      </c>
      <c r="BD360" t="n">
        <v>52.377927</v>
      </c>
      <c r="BE360" t="s">
        <v>1173</v>
      </c>
      <c r="BF360" t="s">
        <v>83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127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1069</v>
      </c>
      <c r="F361" t="n">
        <v>3559940</v>
      </c>
      <c r="G361" t="s">
        <v>74</v>
      </c>
      <c r="H361" t="s">
        <v>75</v>
      </c>
      <c r="I361" t="s"/>
      <c r="J361" t="s">
        <v>76</v>
      </c>
      <c r="K361" t="n">
        <v>228.5</v>
      </c>
      <c r="L361" t="s">
        <v>77</v>
      </c>
      <c r="M361" t="s"/>
      <c r="N361" t="s">
        <v>1116</v>
      </c>
      <c r="O361" t="s">
        <v>79</v>
      </c>
      <c r="P361" t="s">
        <v>1069</v>
      </c>
      <c r="Q361" t="s"/>
      <c r="R361" t="s">
        <v>81</v>
      </c>
      <c r="S361" t="s">
        <v>823</v>
      </c>
      <c r="T361" t="s">
        <v>83</v>
      </c>
      <c r="U361" t="s">
        <v>84</v>
      </c>
      <c r="V361" t="s">
        <v>85</v>
      </c>
      <c r="W361" t="s">
        <v>86</v>
      </c>
      <c r="X361" t="s"/>
      <c r="Y361" t="s">
        <v>87</v>
      </c>
      <c r="Z361">
        <f>HYPERLINK("https://hotelmonitor-cachepage.eclerx.com/savepage/tk_15441703426338046_sr_8422.html","info")</f>
        <v/>
      </c>
      <c r="AA361" t="n">
        <v>87268</v>
      </c>
      <c r="AB361" t="s">
        <v>1174</v>
      </c>
      <c r="AC361" t="s"/>
      <c r="AD361" t="s">
        <v>89</v>
      </c>
      <c r="AE361" t="s"/>
      <c r="AF361" t="s"/>
      <c r="AG361" t="s"/>
      <c r="AH361" t="s"/>
      <c r="AI361" t="s"/>
      <c r="AJ361" t="s"/>
      <c r="AK361" t="s">
        <v>90</v>
      </c>
      <c r="AL361" t="s"/>
      <c r="AM361" t="s"/>
      <c r="AN361" t="s">
        <v>90</v>
      </c>
      <c r="AO361" t="s"/>
      <c r="AP361" t="n">
        <v>40</v>
      </c>
      <c r="AQ361" t="s">
        <v>91</v>
      </c>
      <c r="AR361" t="s"/>
      <c r="AS361" t="s"/>
      <c r="AT361" t="s">
        <v>92</v>
      </c>
      <c r="AU361" t="s">
        <v>90</v>
      </c>
      <c r="AV361" t="s"/>
      <c r="AW361" t="s"/>
      <c r="AX361" t="s">
        <v>93</v>
      </c>
      <c r="AY361" t="n">
        <v>1605074</v>
      </c>
      <c r="AZ361" t="s">
        <v>1073</v>
      </c>
      <c r="BA361" t="s">
        <v>1074</v>
      </c>
      <c r="BB361" t="s">
        <v>1075</v>
      </c>
      <c r="BC361" t="n">
        <v>4.914193</v>
      </c>
      <c r="BD361" t="n">
        <v>52.377927</v>
      </c>
      <c r="BE361" t="s">
        <v>229</v>
      </c>
      <c r="BF361" t="s">
        <v>83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127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1069</v>
      </c>
      <c r="F362" t="n">
        <v>3559940</v>
      </c>
      <c r="G362" t="s">
        <v>74</v>
      </c>
      <c r="H362" t="s">
        <v>75</v>
      </c>
      <c r="I362" t="s"/>
      <c r="J362" t="s">
        <v>76</v>
      </c>
      <c r="K362" t="n">
        <v>155</v>
      </c>
      <c r="L362" t="s">
        <v>77</v>
      </c>
      <c r="M362" t="s"/>
      <c r="N362" t="s">
        <v>1083</v>
      </c>
      <c r="O362" t="s">
        <v>79</v>
      </c>
      <c r="P362" t="s">
        <v>1069</v>
      </c>
      <c r="Q362" t="s"/>
      <c r="R362" t="s">
        <v>81</v>
      </c>
      <c r="S362" t="s">
        <v>1096</v>
      </c>
      <c r="T362" t="s">
        <v>83</v>
      </c>
      <c r="U362" t="s">
        <v>84</v>
      </c>
      <c r="V362" t="s">
        <v>85</v>
      </c>
      <c r="W362" t="s">
        <v>108</v>
      </c>
      <c r="X362" t="s"/>
      <c r="Y362" t="s">
        <v>87</v>
      </c>
      <c r="Z362">
        <f>HYPERLINK("https://hotelmonitor-cachepage.eclerx.com/savepage/tk_15441703426338046_sr_8422.html","info")</f>
        <v/>
      </c>
      <c r="AA362" t="n">
        <v>87268</v>
      </c>
      <c r="AB362" t="s">
        <v>1175</v>
      </c>
      <c r="AC362" t="s"/>
      <c r="AD362" t="s">
        <v>89</v>
      </c>
      <c r="AE362" t="s"/>
      <c r="AF362" t="s"/>
      <c r="AG362" t="s"/>
      <c r="AH362" t="s"/>
      <c r="AI362" t="s"/>
      <c r="AJ362" t="s"/>
      <c r="AK362" t="s">
        <v>90</v>
      </c>
      <c r="AL362" t="s"/>
      <c r="AM362" t="s"/>
      <c r="AN362" t="s">
        <v>90</v>
      </c>
      <c r="AO362" t="s"/>
      <c r="AP362" t="n">
        <v>40</v>
      </c>
      <c r="AQ362" t="s">
        <v>91</v>
      </c>
      <c r="AR362" t="s"/>
      <c r="AS362" t="s"/>
      <c r="AT362" t="s">
        <v>92</v>
      </c>
      <c r="AU362" t="s">
        <v>90</v>
      </c>
      <c r="AV362" t="s"/>
      <c r="AW362" t="s"/>
      <c r="AX362" t="s">
        <v>90</v>
      </c>
      <c r="AY362" t="n">
        <v>1605074</v>
      </c>
      <c r="AZ362" t="s">
        <v>1073</v>
      </c>
      <c r="BA362" t="s">
        <v>1074</v>
      </c>
      <c r="BB362" t="s">
        <v>1075</v>
      </c>
      <c r="BC362" t="n">
        <v>4.914193</v>
      </c>
      <c r="BD362" t="n">
        <v>52.377927</v>
      </c>
      <c r="BE362" t="s">
        <v>322</v>
      </c>
      <c r="BF362" t="s">
        <v>83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127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1069</v>
      </c>
      <c r="F363" t="n">
        <v>3559940</v>
      </c>
      <c r="G363" t="s">
        <v>74</v>
      </c>
      <c r="H363" t="s">
        <v>75</v>
      </c>
      <c r="I363" t="s"/>
      <c r="J363" t="s">
        <v>76</v>
      </c>
      <c r="K363" t="n">
        <v>214.5</v>
      </c>
      <c r="L363" t="s">
        <v>77</v>
      </c>
      <c r="M363" t="s"/>
      <c r="N363" t="s">
        <v>1137</v>
      </c>
      <c r="O363" t="s">
        <v>79</v>
      </c>
      <c r="P363" t="s">
        <v>1069</v>
      </c>
      <c r="Q363" t="s"/>
      <c r="R363" t="s">
        <v>81</v>
      </c>
      <c r="S363" t="s">
        <v>1077</v>
      </c>
      <c r="T363" t="s">
        <v>83</v>
      </c>
      <c r="U363" t="s">
        <v>84</v>
      </c>
      <c r="V363" t="s">
        <v>85</v>
      </c>
      <c r="W363" t="s">
        <v>108</v>
      </c>
      <c r="X363" t="s"/>
      <c r="Y363" t="s">
        <v>87</v>
      </c>
      <c r="Z363">
        <f>HYPERLINK("https://hotelmonitor-cachepage.eclerx.com/savepage/tk_15441703426338046_sr_8422.html","info")</f>
        <v/>
      </c>
      <c r="AA363" t="n">
        <v>87268</v>
      </c>
      <c r="AB363" t="s">
        <v>1176</v>
      </c>
      <c r="AC363" t="s"/>
      <c r="AD363" t="s">
        <v>89</v>
      </c>
      <c r="AE363" t="s"/>
      <c r="AF363" t="s"/>
      <c r="AG363" t="s"/>
      <c r="AH363" t="s"/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40</v>
      </c>
      <c r="AQ363" t="s">
        <v>91</v>
      </c>
      <c r="AR363" t="s"/>
      <c r="AS363" t="s"/>
      <c r="AT363" t="s">
        <v>92</v>
      </c>
      <c r="AU363" t="s">
        <v>90</v>
      </c>
      <c r="AV363" t="s"/>
      <c r="AW363" t="s"/>
      <c r="AX363" t="s">
        <v>93</v>
      </c>
      <c r="AY363" t="n">
        <v>1605074</v>
      </c>
      <c r="AZ363" t="s">
        <v>1073</v>
      </c>
      <c r="BA363" t="s">
        <v>1074</v>
      </c>
      <c r="BB363" t="s">
        <v>1075</v>
      </c>
      <c r="BC363" t="n">
        <v>4.914193</v>
      </c>
      <c r="BD363" t="n">
        <v>52.377927</v>
      </c>
      <c r="BE363" t="s">
        <v>954</v>
      </c>
      <c r="BF363" t="s">
        <v>83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127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1069</v>
      </c>
      <c r="F364" t="n">
        <v>3559940</v>
      </c>
      <c r="G364" t="s">
        <v>74</v>
      </c>
      <c r="H364" t="s">
        <v>75</v>
      </c>
      <c r="I364" t="s"/>
      <c r="J364" t="s">
        <v>76</v>
      </c>
      <c r="K364" t="n">
        <v>252</v>
      </c>
      <c r="L364" t="s">
        <v>77</v>
      </c>
      <c r="M364" t="s"/>
      <c r="N364" t="s">
        <v>1076</v>
      </c>
      <c r="O364" t="s">
        <v>79</v>
      </c>
      <c r="P364" t="s">
        <v>1069</v>
      </c>
      <c r="Q364" t="s"/>
      <c r="R364" t="s">
        <v>81</v>
      </c>
      <c r="S364" t="s">
        <v>1166</v>
      </c>
      <c r="T364" t="s">
        <v>83</v>
      </c>
      <c r="U364" t="s">
        <v>84</v>
      </c>
      <c r="V364" t="s">
        <v>85</v>
      </c>
      <c r="W364" t="s">
        <v>108</v>
      </c>
      <c r="X364" t="s"/>
      <c r="Y364" t="s">
        <v>87</v>
      </c>
      <c r="Z364">
        <f>HYPERLINK("https://hotelmonitor-cachepage.eclerx.com/savepage/tk_15441703426338046_sr_8422.html","info")</f>
        <v/>
      </c>
      <c r="AA364" t="n">
        <v>87268</v>
      </c>
      <c r="AB364" t="s">
        <v>1177</v>
      </c>
      <c r="AC364" t="s"/>
      <c r="AD364" t="s">
        <v>89</v>
      </c>
      <c r="AE364" t="s"/>
      <c r="AF364" t="s"/>
      <c r="AG364" t="s"/>
      <c r="AH364" t="s"/>
      <c r="AI364" t="s"/>
      <c r="AJ364" t="s"/>
      <c r="AK364" t="s">
        <v>90</v>
      </c>
      <c r="AL364" t="s"/>
      <c r="AM364" t="s"/>
      <c r="AN364" t="s">
        <v>90</v>
      </c>
      <c r="AO364" t="s"/>
      <c r="AP364" t="n">
        <v>40</v>
      </c>
      <c r="AQ364" t="s">
        <v>91</v>
      </c>
      <c r="AR364" t="s"/>
      <c r="AS364" t="s"/>
      <c r="AT364" t="s">
        <v>92</v>
      </c>
      <c r="AU364" t="s">
        <v>90</v>
      </c>
      <c r="AV364" t="s"/>
      <c r="AW364" t="s"/>
      <c r="AX364" t="s">
        <v>93</v>
      </c>
      <c r="AY364" t="n">
        <v>1605074</v>
      </c>
      <c r="AZ364" t="s">
        <v>1073</v>
      </c>
      <c r="BA364" t="s">
        <v>1074</v>
      </c>
      <c r="BB364" t="s">
        <v>1075</v>
      </c>
      <c r="BC364" t="n">
        <v>4.914193</v>
      </c>
      <c r="BD364" t="n">
        <v>52.377927</v>
      </c>
      <c r="BE364" t="s">
        <v>1168</v>
      </c>
      <c r="BF364" t="s">
        <v>83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127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1069</v>
      </c>
      <c r="F365" t="n">
        <v>3559940</v>
      </c>
      <c r="G365" t="s">
        <v>74</v>
      </c>
      <c r="H365" t="s">
        <v>75</v>
      </c>
      <c r="I365" t="s"/>
      <c r="J365" t="s">
        <v>76</v>
      </c>
      <c r="K365" t="n">
        <v>212.75</v>
      </c>
      <c r="L365" t="s">
        <v>77</v>
      </c>
      <c r="M365" t="s"/>
      <c r="N365" t="s">
        <v>1101</v>
      </c>
      <c r="O365" t="s">
        <v>79</v>
      </c>
      <c r="P365" t="s">
        <v>1069</v>
      </c>
      <c r="Q365" t="s"/>
      <c r="R365" t="s">
        <v>81</v>
      </c>
      <c r="S365" t="s">
        <v>1178</v>
      </c>
      <c r="T365" t="s">
        <v>83</v>
      </c>
      <c r="U365" t="s">
        <v>84</v>
      </c>
      <c r="V365" t="s">
        <v>85</v>
      </c>
      <c r="W365" t="s">
        <v>86</v>
      </c>
      <c r="X365" t="s"/>
      <c r="Y365" t="s">
        <v>87</v>
      </c>
      <c r="Z365">
        <f>HYPERLINK("https://hotelmonitor-cachepage.eclerx.com/savepage/tk_15441703426338046_sr_8422.html","info")</f>
        <v/>
      </c>
      <c r="AA365" t="n">
        <v>87268</v>
      </c>
      <c r="AB365" t="s">
        <v>1179</v>
      </c>
      <c r="AC365" t="s"/>
      <c r="AD365" t="s">
        <v>89</v>
      </c>
      <c r="AE365" t="s"/>
      <c r="AF365" t="s"/>
      <c r="AG365" t="s"/>
      <c r="AH365" t="s"/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40</v>
      </c>
      <c r="AQ365" t="s">
        <v>91</v>
      </c>
      <c r="AR365" t="s"/>
      <c r="AS365" t="s"/>
      <c r="AT365" t="s">
        <v>92</v>
      </c>
      <c r="AU365" t="s">
        <v>90</v>
      </c>
      <c r="AV365" t="s"/>
      <c r="AW365" t="s"/>
      <c r="AX365" t="s">
        <v>93</v>
      </c>
      <c r="AY365" t="n">
        <v>1605074</v>
      </c>
      <c r="AZ365" t="s">
        <v>1073</v>
      </c>
      <c r="BA365" t="s">
        <v>1074</v>
      </c>
      <c r="BB365" t="s">
        <v>1075</v>
      </c>
      <c r="BC365" t="n">
        <v>4.914193</v>
      </c>
      <c r="BD365" t="n">
        <v>52.377927</v>
      </c>
      <c r="BE365" t="s">
        <v>674</v>
      </c>
      <c r="BF365" t="s">
        <v>83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127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1069</v>
      </c>
      <c r="F366" t="n">
        <v>3559940</v>
      </c>
      <c r="G366" t="s">
        <v>74</v>
      </c>
      <c r="H366" t="s">
        <v>75</v>
      </c>
      <c r="I366" t="s"/>
      <c r="J366" t="s">
        <v>76</v>
      </c>
      <c r="K366" t="n">
        <v>179.25</v>
      </c>
      <c r="L366" t="s">
        <v>77</v>
      </c>
      <c r="M366" t="s"/>
      <c r="N366" t="s">
        <v>1109</v>
      </c>
      <c r="O366" t="s">
        <v>79</v>
      </c>
      <c r="P366" t="s">
        <v>1069</v>
      </c>
      <c r="Q366" t="s"/>
      <c r="R366" t="s">
        <v>81</v>
      </c>
      <c r="S366" t="s">
        <v>231</v>
      </c>
      <c r="T366" t="s">
        <v>83</v>
      </c>
      <c r="U366" t="s">
        <v>84</v>
      </c>
      <c r="V366" t="s">
        <v>85</v>
      </c>
      <c r="W366" t="s">
        <v>86</v>
      </c>
      <c r="X366" t="s"/>
      <c r="Y366" t="s">
        <v>87</v>
      </c>
      <c r="Z366">
        <f>HYPERLINK("https://hotelmonitor-cachepage.eclerx.com/savepage/tk_15441703426338046_sr_8422.html","info")</f>
        <v/>
      </c>
      <c r="AA366" t="n">
        <v>87268</v>
      </c>
      <c r="AB366" t="s">
        <v>1180</v>
      </c>
      <c r="AC366" t="s"/>
      <c r="AD366" t="s">
        <v>89</v>
      </c>
      <c r="AE366" t="s"/>
      <c r="AF366" t="s"/>
      <c r="AG366" t="s"/>
      <c r="AH366" t="s"/>
      <c r="AI366" t="s"/>
      <c r="AJ366" t="s"/>
      <c r="AK366" t="s">
        <v>90</v>
      </c>
      <c r="AL366" t="s"/>
      <c r="AM366" t="s"/>
      <c r="AN366" t="s">
        <v>90</v>
      </c>
      <c r="AO366" t="s"/>
      <c r="AP366" t="n">
        <v>40</v>
      </c>
      <c r="AQ366" t="s">
        <v>91</v>
      </c>
      <c r="AR366" t="s"/>
      <c r="AS366" t="s"/>
      <c r="AT366" t="s">
        <v>92</v>
      </c>
      <c r="AU366" t="s">
        <v>90</v>
      </c>
      <c r="AV366" t="s"/>
      <c r="AW366" t="s"/>
      <c r="AX366" t="s">
        <v>93</v>
      </c>
      <c r="AY366" t="n">
        <v>1605074</v>
      </c>
      <c r="AZ366" t="s">
        <v>1073</v>
      </c>
      <c r="BA366" t="s">
        <v>1074</v>
      </c>
      <c r="BB366" t="s">
        <v>1075</v>
      </c>
      <c r="BC366" t="n">
        <v>4.914193</v>
      </c>
      <c r="BD366" t="n">
        <v>52.377927</v>
      </c>
      <c r="BE366" t="s">
        <v>506</v>
      </c>
      <c r="BF366" t="s">
        <v>83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127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1181</v>
      </c>
      <c r="F367" t="n">
        <v>413587</v>
      </c>
      <c r="G367" t="s">
        <v>74</v>
      </c>
      <c r="H367" t="s">
        <v>75</v>
      </c>
      <c r="I367" t="s"/>
      <c r="J367" t="s">
        <v>76</v>
      </c>
      <c r="K367" t="n">
        <v>252.25</v>
      </c>
      <c r="L367" t="s">
        <v>77</v>
      </c>
      <c r="M367" t="s"/>
      <c r="N367" t="s">
        <v>1182</v>
      </c>
      <c r="O367" t="s">
        <v>79</v>
      </c>
      <c r="P367" t="s">
        <v>1183</v>
      </c>
      <c r="Q367" t="s"/>
      <c r="R367" t="s">
        <v>81</v>
      </c>
      <c r="S367" t="s">
        <v>747</v>
      </c>
      <c r="T367" t="s">
        <v>83</v>
      </c>
      <c r="U367" t="s">
        <v>84</v>
      </c>
      <c r="V367" t="s">
        <v>85</v>
      </c>
      <c r="W367" t="s">
        <v>86</v>
      </c>
      <c r="X367" t="s"/>
      <c r="Y367" t="s">
        <v>87</v>
      </c>
      <c r="Z367">
        <f>HYPERLINK("https://hotelmonitor-cachepage.eclerx.com/savepage/tk_15441703653324807_sr_8422.html","info")</f>
        <v/>
      </c>
      <c r="AA367" t="n">
        <v>5794</v>
      </c>
      <c r="AB367" t="s">
        <v>1184</v>
      </c>
      <c r="AC367" t="s"/>
      <c r="AD367" t="s">
        <v>89</v>
      </c>
      <c r="AE367" t="s"/>
      <c r="AF367" t="s"/>
      <c r="AG367" t="s"/>
      <c r="AH367" t="s"/>
      <c r="AI367" t="s"/>
      <c r="AJ367" t="s"/>
      <c r="AK367" t="s">
        <v>90</v>
      </c>
      <c r="AL367" t="s"/>
      <c r="AM367" t="s"/>
      <c r="AN367" t="s">
        <v>90</v>
      </c>
      <c r="AO367" t="s"/>
      <c r="AP367" t="n">
        <v>87</v>
      </c>
      <c r="AQ367" t="s">
        <v>91</v>
      </c>
      <c r="AR367" t="s"/>
      <c r="AS367" t="s"/>
      <c r="AT367" t="s">
        <v>92</v>
      </c>
      <c r="AU367" t="s">
        <v>90</v>
      </c>
      <c r="AV367" t="s"/>
      <c r="AW367" t="s"/>
      <c r="AX367" t="s">
        <v>90</v>
      </c>
      <c r="AY367" t="n">
        <v>659180</v>
      </c>
      <c r="AZ367" t="s">
        <v>365</v>
      </c>
      <c r="BA367" t="s">
        <v>1185</v>
      </c>
      <c r="BB367" t="s">
        <v>1186</v>
      </c>
      <c r="BC367" t="n">
        <v>4.916156</v>
      </c>
      <c r="BD367" t="n">
        <v>52.361524</v>
      </c>
      <c r="BE367" t="s">
        <v>1123</v>
      </c>
      <c r="BF367" t="s">
        <v>83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127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1181</v>
      </c>
      <c r="F368" t="n">
        <v>413587</v>
      </c>
      <c r="G368" t="s">
        <v>74</v>
      </c>
      <c r="H368" t="s">
        <v>75</v>
      </c>
      <c r="I368" t="s"/>
      <c r="J368" t="s">
        <v>76</v>
      </c>
      <c r="K368" t="n">
        <v>174.5</v>
      </c>
      <c r="L368" t="s">
        <v>77</v>
      </c>
      <c r="M368" t="s"/>
      <c r="N368" t="s">
        <v>1187</v>
      </c>
      <c r="O368" t="s">
        <v>79</v>
      </c>
      <c r="P368" t="s">
        <v>1183</v>
      </c>
      <c r="Q368" t="s"/>
      <c r="R368" t="s">
        <v>81</v>
      </c>
      <c r="S368" t="s">
        <v>1188</v>
      </c>
      <c r="T368" t="s">
        <v>83</v>
      </c>
      <c r="U368" t="s">
        <v>84</v>
      </c>
      <c r="V368" t="s">
        <v>85</v>
      </c>
      <c r="W368" t="s">
        <v>86</v>
      </c>
      <c r="X368" t="s"/>
      <c r="Y368" t="s">
        <v>87</v>
      </c>
      <c r="Z368">
        <f>HYPERLINK("https://hotelmonitor-cachepage.eclerx.com/savepage/tk_15441703653324807_sr_8422.html","info")</f>
        <v/>
      </c>
      <c r="AA368" t="n">
        <v>5794</v>
      </c>
      <c r="AB368" t="s">
        <v>1189</v>
      </c>
      <c r="AC368" t="s"/>
      <c r="AD368" t="s">
        <v>89</v>
      </c>
      <c r="AE368" t="s"/>
      <c r="AF368" t="s"/>
      <c r="AG368" t="s"/>
      <c r="AH368" t="s"/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87</v>
      </c>
      <c r="AQ368" t="s">
        <v>91</v>
      </c>
      <c r="AR368" t="s"/>
      <c r="AS368" t="s"/>
      <c r="AT368" t="s">
        <v>92</v>
      </c>
      <c r="AU368" t="s">
        <v>90</v>
      </c>
      <c r="AV368" t="s"/>
      <c r="AW368" t="s"/>
      <c r="AX368" t="s">
        <v>90</v>
      </c>
      <c r="AY368" t="n">
        <v>659180</v>
      </c>
      <c r="AZ368" t="s">
        <v>365</v>
      </c>
      <c r="BA368" t="s">
        <v>1185</v>
      </c>
      <c r="BB368" t="s">
        <v>1186</v>
      </c>
      <c r="BC368" t="n">
        <v>4.916156</v>
      </c>
      <c r="BD368" t="n">
        <v>52.361524</v>
      </c>
      <c r="BE368" t="s">
        <v>1190</v>
      </c>
      <c r="BF368" t="s">
        <v>83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127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1181</v>
      </c>
      <c r="F369" t="n">
        <v>413587</v>
      </c>
      <c r="G369" t="s">
        <v>74</v>
      </c>
      <c r="H369" t="s">
        <v>75</v>
      </c>
      <c r="I369" t="s"/>
      <c r="J369" t="s">
        <v>76</v>
      </c>
      <c r="K369" t="n">
        <v>123.25</v>
      </c>
      <c r="L369" t="s">
        <v>77</v>
      </c>
      <c r="M369" t="s"/>
      <c r="N369" t="s">
        <v>685</v>
      </c>
      <c r="O369" t="s">
        <v>79</v>
      </c>
      <c r="P369" t="s">
        <v>1183</v>
      </c>
      <c r="Q369" t="s"/>
      <c r="R369" t="s">
        <v>81</v>
      </c>
      <c r="S369" t="s">
        <v>1191</v>
      </c>
      <c r="T369" t="s">
        <v>83</v>
      </c>
      <c r="U369" t="s">
        <v>84</v>
      </c>
      <c r="V369" t="s">
        <v>85</v>
      </c>
      <c r="W369" t="s">
        <v>86</v>
      </c>
      <c r="X369" t="s"/>
      <c r="Y369" t="s">
        <v>87</v>
      </c>
      <c r="Z369">
        <f>HYPERLINK("https://hotelmonitor-cachepage.eclerx.com/savepage/tk_15441703653324807_sr_8422.html","info")</f>
        <v/>
      </c>
      <c r="AA369" t="n">
        <v>5794</v>
      </c>
      <c r="AB369" t="s">
        <v>1192</v>
      </c>
      <c r="AC369" t="s"/>
      <c r="AD369" t="s">
        <v>89</v>
      </c>
      <c r="AE369" t="s"/>
      <c r="AF369" t="s"/>
      <c r="AG369" t="s"/>
      <c r="AH369" t="s"/>
      <c r="AI369" t="s"/>
      <c r="AJ369" t="s"/>
      <c r="AK369" t="s">
        <v>90</v>
      </c>
      <c r="AL369" t="s"/>
      <c r="AM369" t="s"/>
      <c r="AN369" t="s">
        <v>90</v>
      </c>
      <c r="AO369" t="s"/>
      <c r="AP369" t="n">
        <v>87</v>
      </c>
      <c r="AQ369" t="s">
        <v>91</v>
      </c>
      <c r="AR369" t="s"/>
      <c r="AS369" t="s"/>
      <c r="AT369" t="s">
        <v>92</v>
      </c>
      <c r="AU369" t="s">
        <v>90</v>
      </c>
      <c r="AV369" t="s"/>
      <c r="AW369" t="s"/>
      <c r="AX369" t="s">
        <v>90</v>
      </c>
      <c r="AY369" t="n">
        <v>659180</v>
      </c>
      <c r="AZ369" t="s">
        <v>365</v>
      </c>
      <c r="BA369" t="s">
        <v>1185</v>
      </c>
      <c r="BB369" t="s">
        <v>1186</v>
      </c>
      <c r="BC369" t="n">
        <v>4.916156</v>
      </c>
      <c r="BD369" t="n">
        <v>52.361524</v>
      </c>
      <c r="BE369" t="s">
        <v>1193</v>
      </c>
      <c r="BF369" t="s">
        <v>83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127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1181</v>
      </c>
      <c r="F370" t="n">
        <v>413587</v>
      </c>
      <c r="G370" t="s">
        <v>74</v>
      </c>
      <c r="H370" t="s">
        <v>75</v>
      </c>
      <c r="I370" t="s"/>
      <c r="J370" t="s">
        <v>76</v>
      </c>
      <c r="K370" t="n">
        <v>243.75</v>
      </c>
      <c r="L370" t="s">
        <v>77</v>
      </c>
      <c r="M370" t="s"/>
      <c r="N370" t="s">
        <v>1182</v>
      </c>
      <c r="O370" t="s">
        <v>79</v>
      </c>
      <c r="P370" t="s">
        <v>1183</v>
      </c>
      <c r="Q370" t="s"/>
      <c r="R370" t="s">
        <v>81</v>
      </c>
      <c r="S370" t="s">
        <v>1194</v>
      </c>
      <c r="T370" t="s">
        <v>83</v>
      </c>
      <c r="U370" t="s">
        <v>84</v>
      </c>
      <c r="V370" t="s">
        <v>85</v>
      </c>
      <c r="W370" t="s">
        <v>86</v>
      </c>
      <c r="X370" t="s"/>
      <c r="Y370" t="s">
        <v>87</v>
      </c>
      <c r="Z370">
        <f>HYPERLINK("https://hotelmonitor-cachepage.eclerx.com/savepage/tk_15441703653324807_sr_8422.html","info")</f>
        <v/>
      </c>
      <c r="AA370" t="n">
        <v>5794</v>
      </c>
      <c r="AB370" t="s">
        <v>1195</v>
      </c>
      <c r="AC370" t="s"/>
      <c r="AD370" t="s">
        <v>89</v>
      </c>
      <c r="AE370" t="s"/>
      <c r="AF370" t="s"/>
      <c r="AG370" t="s"/>
      <c r="AH370" t="s"/>
      <c r="AI370" t="s"/>
      <c r="AJ370" t="s"/>
      <c r="AK370" t="s">
        <v>90</v>
      </c>
      <c r="AL370" t="s"/>
      <c r="AM370" t="s"/>
      <c r="AN370" t="s">
        <v>90</v>
      </c>
      <c r="AO370" t="s"/>
      <c r="AP370" t="n">
        <v>87</v>
      </c>
      <c r="AQ370" t="s">
        <v>91</v>
      </c>
      <c r="AR370" t="s"/>
      <c r="AS370" t="s"/>
      <c r="AT370" t="s">
        <v>92</v>
      </c>
      <c r="AU370" t="s">
        <v>90</v>
      </c>
      <c r="AV370" t="s"/>
      <c r="AW370" t="s"/>
      <c r="AX370" t="s">
        <v>90</v>
      </c>
      <c r="AY370" t="n">
        <v>659180</v>
      </c>
      <c r="AZ370" t="s">
        <v>365</v>
      </c>
      <c r="BA370" t="s">
        <v>1185</v>
      </c>
      <c r="BB370" t="s">
        <v>1186</v>
      </c>
      <c r="BC370" t="n">
        <v>4.916156</v>
      </c>
      <c r="BD370" t="n">
        <v>52.361524</v>
      </c>
      <c r="BE370" t="s">
        <v>1196</v>
      </c>
      <c r="BF370" t="s">
        <v>83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127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1181</v>
      </c>
      <c r="F371" t="n">
        <v>413587</v>
      </c>
      <c r="G371" t="s">
        <v>74</v>
      </c>
      <c r="H371" t="s">
        <v>75</v>
      </c>
      <c r="I371" t="s"/>
      <c r="J371" t="s">
        <v>76</v>
      </c>
      <c r="K371" t="n">
        <v>166</v>
      </c>
      <c r="L371" t="s">
        <v>77</v>
      </c>
      <c r="M371" t="s"/>
      <c r="N371" t="s">
        <v>1187</v>
      </c>
      <c r="O371" t="s">
        <v>79</v>
      </c>
      <c r="P371" t="s">
        <v>1183</v>
      </c>
      <c r="Q371" t="s"/>
      <c r="R371" t="s">
        <v>81</v>
      </c>
      <c r="S371" t="s">
        <v>1197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HYPERLINK("https://hotelmonitor-cachepage.eclerx.com/savepage/tk_15441703653324807_sr_8422.html","info")</f>
        <v/>
      </c>
      <c r="AA371" t="n">
        <v>5794</v>
      </c>
      <c r="AB371" t="s">
        <v>1198</v>
      </c>
      <c r="AC371" t="s"/>
      <c r="AD371" t="s">
        <v>89</v>
      </c>
      <c r="AE371" t="s"/>
      <c r="AF371" t="s"/>
      <c r="AG371" t="s"/>
      <c r="AH371" t="s"/>
      <c r="AI371" t="s"/>
      <c r="AJ371" t="s"/>
      <c r="AK371" t="s">
        <v>90</v>
      </c>
      <c r="AL371" t="s"/>
      <c r="AM371" t="s"/>
      <c r="AN371" t="s">
        <v>90</v>
      </c>
      <c r="AO371" t="s"/>
      <c r="AP371" t="n">
        <v>87</v>
      </c>
      <c r="AQ371" t="s">
        <v>91</v>
      </c>
      <c r="AR371" t="s"/>
      <c r="AS371" t="s"/>
      <c r="AT371" t="s">
        <v>92</v>
      </c>
      <c r="AU371" t="s">
        <v>90</v>
      </c>
      <c r="AV371" t="s"/>
      <c r="AW371" t="s"/>
      <c r="AX371" t="s">
        <v>90</v>
      </c>
      <c r="AY371" t="n">
        <v>659180</v>
      </c>
      <c r="AZ371" t="s">
        <v>365</v>
      </c>
      <c r="BA371" t="s">
        <v>1185</v>
      </c>
      <c r="BB371" t="s">
        <v>1186</v>
      </c>
      <c r="BC371" t="n">
        <v>4.916156</v>
      </c>
      <c r="BD371" t="n">
        <v>52.361524</v>
      </c>
      <c r="BE371" t="s">
        <v>1199</v>
      </c>
      <c r="BF371" t="s">
        <v>83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127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1181</v>
      </c>
      <c r="F372" t="n">
        <v>413587</v>
      </c>
      <c r="G372" t="s">
        <v>74</v>
      </c>
      <c r="H372" t="s">
        <v>75</v>
      </c>
      <c r="I372" t="s"/>
      <c r="J372" t="s">
        <v>76</v>
      </c>
      <c r="K372" t="n">
        <v>114.5</v>
      </c>
      <c r="L372" t="s">
        <v>77</v>
      </c>
      <c r="M372" t="s"/>
      <c r="N372" t="s">
        <v>685</v>
      </c>
      <c r="O372" t="s">
        <v>79</v>
      </c>
      <c r="P372" t="s">
        <v>1183</v>
      </c>
      <c r="Q372" t="s"/>
      <c r="R372" t="s">
        <v>81</v>
      </c>
      <c r="S372" t="s">
        <v>401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HYPERLINK("https://hotelmonitor-cachepage.eclerx.com/savepage/tk_15441703653324807_sr_8422.html","info")</f>
        <v/>
      </c>
      <c r="AA372" t="n">
        <v>5794</v>
      </c>
      <c r="AB372" t="s">
        <v>1200</v>
      </c>
      <c r="AC372" t="s"/>
      <c r="AD372" t="s">
        <v>89</v>
      </c>
      <c r="AE372" t="s"/>
      <c r="AF372" t="s"/>
      <c r="AG372" t="s"/>
      <c r="AH372" t="s"/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87</v>
      </c>
      <c r="AQ372" t="s">
        <v>91</v>
      </c>
      <c r="AR372" t="s"/>
      <c r="AS372" t="s"/>
      <c r="AT372" t="s">
        <v>92</v>
      </c>
      <c r="AU372" t="s">
        <v>90</v>
      </c>
      <c r="AV372" t="s"/>
      <c r="AW372" t="s"/>
      <c r="AX372" t="s">
        <v>90</v>
      </c>
      <c r="AY372" t="n">
        <v>659180</v>
      </c>
      <c r="AZ372" t="s">
        <v>365</v>
      </c>
      <c r="BA372" t="s">
        <v>1185</v>
      </c>
      <c r="BB372" t="s">
        <v>1186</v>
      </c>
      <c r="BC372" t="n">
        <v>4.916156</v>
      </c>
      <c r="BD372" t="n">
        <v>52.361524</v>
      </c>
      <c r="BE372" t="s">
        <v>1201</v>
      </c>
      <c r="BF372" t="s">
        <v>83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127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1181</v>
      </c>
      <c r="F373" t="n">
        <v>413587</v>
      </c>
      <c r="G373" t="s">
        <v>74</v>
      </c>
      <c r="H373" t="s">
        <v>75</v>
      </c>
      <c r="I373" t="s"/>
      <c r="J373" t="s">
        <v>76</v>
      </c>
      <c r="K373" t="n">
        <v>285.5</v>
      </c>
      <c r="L373" t="s">
        <v>77</v>
      </c>
      <c r="M373" t="s"/>
      <c r="N373" t="s">
        <v>1182</v>
      </c>
      <c r="O373" t="s">
        <v>79</v>
      </c>
      <c r="P373" t="s">
        <v>1183</v>
      </c>
      <c r="Q373" t="s"/>
      <c r="R373" t="s">
        <v>81</v>
      </c>
      <c r="S373" t="s">
        <v>1202</v>
      </c>
      <c r="T373" t="s">
        <v>83</v>
      </c>
      <c r="U373" t="s">
        <v>84</v>
      </c>
      <c r="V373" t="s">
        <v>85</v>
      </c>
      <c r="W373" t="s">
        <v>108</v>
      </c>
      <c r="X373" t="s"/>
      <c r="Y373" t="s">
        <v>87</v>
      </c>
      <c r="Z373">
        <f>HYPERLINK("https://hotelmonitor-cachepage.eclerx.com/savepage/tk_15441703653324807_sr_8422.html","info")</f>
        <v/>
      </c>
      <c r="AA373" t="n">
        <v>5794</v>
      </c>
      <c r="AB373" t="s">
        <v>1203</v>
      </c>
      <c r="AC373" t="s"/>
      <c r="AD373" t="s">
        <v>89</v>
      </c>
      <c r="AE373" t="s"/>
      <c r="AF373" t="s"/>
      <c r="AG373" t="s"/>
      <c r="AH373" t="s"/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87</v>
      </c>
      <c r="AQ373" t="s">
        <v>91</v>
      </c>
      <c r="AR373" t="s"/>
      <c r="AS373" t="s"/>
      <c r="AT373" t="s">
        <v>92</v>
      </c>
      <c r="AU373" t="s">
        <v>90</v>
      </c>
      <c r="AV373" t="s"/>
      <c r="AW373" t="s"/>
      <c r="AX373" t="s">
        <v>90</v>
      </c>
      <c r="AY373" t="n">
        <v>659180</v>
      </c>
      <c r="AZ373" t="s">
        <v>365</v>
      </c>
      <c r="BA373" t="s">
        <v>1185</v>
      </c>
      <c r="BB373" t="s">
        <v>1186</v>
      </c>
      <c r="BC373" t="n">
        <v>4.916156</v>
      </c>
      <c r="BD373" t="n">
        <v>52.361524</v>
      </c>
      <c r="BE373" t="s">
        <v>1204</v>
      </c>
      <c r="BF373" t="s">
        <v>83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127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1181</v>
      </c>
      <c r="F374" t="n">
        <v>413587</v>
      </c>
      <c r="G374" t="s">
        <v>74</v>
      </c>
      <c r="H374" t="s">
        <v>75</v>
      </c>
      <c r="I374" t="s"/>
      <c r="J374" t="s">
        <v>76</v>
      </c>
      <c r="K374" t="n">
        <v>207.75</v>
      </c>
      <c r="L374" t="s">
        <v>77</v>
      </c>
      <c r="M374" t="s"/>
      <c r="N374" t="s">
        <v>1187</v>
      </c>
      <c r="O374" t="s">
        <v>79</v>
      </c>
      <c r="P374" t="s">
        <v>1183</v>
      </c>
      <c r="Q374" t="s"/>
      <c r="R374" t="s">
        <v>81</v>
      </c>
      <c r="S374" t="s">
        <v>1159</v>
      </c>
      <c r="T374" t="s">
        <v>83</v>
      </c>
      <c r="U374" t="s">
        <v>84</v>
      </c>
      <c r="V374" t="s">
        <v>85</v>
      </c>
      <c r="W374" t="s">
        <v>108</v>
      </c>
      <c r="X374" t="s"/>
      <c r="Y374" t="s">
        <v>87</v>
      </c>
      <c r="Z374">
        <f>HYPERLINK("https://hotelmonitor-cachepage.eclerx.com/savepage/tk_15441703653324807_sr_8422.html","info")</f>
        <v/>
      </c>
      <c r="AA374" t="n">
        <v>5794</v>
      </c>
      <c r="AB374" t="s">
        <v>1205</v>
      </c>
      <c r="AC374" t="s"/>
      <c r="AD374" t="s">
        <v>89</v>
      </c>
      <c r="AE374" t="s"/>
      <c r="AF374" t="s"/>
      <c r="AG374" t="s"/>
      <c r="AH374" t="s"/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87</v>
      </c>
      <c r="AQ374" t="s">
        <v>91</v>
      </c>
      <c r="AR374" t="s"/>
      <c r="AS374" t="s"/>
      <c r="AT374" t="s">
        <v>92</v>
      </c>
      <c r="AU374" t="s">
        <v>90</v>
      </c>
      <c r="AV374" t="s"/>
      <c r="AW374" t="s"/>
      <c r="AX374" t="s">
        <v>90</v>
      </c>
      <c r="AY374" t="n">
        <v>659180</v>
      </c>
      <c r="AZ374" t="s">
        <v>365</v>
      </c>
      <c r="BA374" t="s">
        <v>1185</v>
      </c>
      <c r="BB374" t="s">
        <v>1186</v>
      </c>
      <c r="BC374" t="n">
        <v>4.916156</v>
      </c>
      <c r="BD374" t="n">
        <v>52.361524</v>
      </c>
      <c r="BE374" t="s">
        <v>1206</v>
      </c>
      <c r="BF374" t="s">
        <v>83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127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1181</v>
      </c>
      <c r="F375" t="n">
        <v>413587</v>
      </c>
      <c r="G375" t="s">
        <v>74</v>
      </c>
      <c r="H375" t="s">
        <v>75</v>
      </c>
      <c r="I375" t="s"/>
      <c r="J375" t="s">
        <v>76</v>
      </c>
      <c r="K375" t="n">
        <v>156.5</v>
      </c>
      <c r="L375" t="s">
        <v>77</v>
      </c>
      <c r="M375" t="s"/>
      <c r="N375" t="s">
        <v>685</v>
      </c>
      <c r="O375" t="s">
        <v>79</v>
      </c>
      <c r="P375" t="s">
        <v>1183</v>
      </c>
      <c r="Q375" t="s"/>
      <c r="R375" t="s">
        <v>81</v>
      </c>
      <c r="S375" t="s">
        <v>1207</v>
      </c>
      <c r="T375" t="s">
        <v>83</v>
      </c>
      <c r="U375" t="s">
        <v>84</v>
      </c>
      <c r="V375" t="s">
        <v>85</v>
      </c>
      <c r="W375" t="s">
        <v>108</v>
      </c>
      <c r="X375" t="s"/>
      <c r="Y375" t="s">
        <v>87</v>
      </c>
      <c r="Z375">
        <f>HYPERLINK("https://hotelmonitor-cachepage.eclerx.com/savepage/tk_15441703653324807_sr_8422.html","info")</f>
        <v/>
      </c>
      <c r="AA375" t="n">
        <v>5794</v>
      </c>
      <c r="AB375" t="s">
        <v>1208</v>
      </c>
      <c r="AC375" t="s"/>
      <c r="AD375" t="s">
        <v>89</v>
      </c>
      <c r="AE375" t="s"/>
      <c r="AF375" t="s"/>
      <c r="AG375" t="s"/>
      <c r="AH375" t="s"/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87</v>
      </c>
      <c r="AQ375" t="s">
        <v>91</v>
      </c>
      <c r="AR375" t="s"/>
      <c r="AS375" t="s"/>
      <c r="AT375" t="s">
        <v>92</v>
      </c>
      <c r="AU375" t="s">
        <v>90</v>
      </c>
      <c r="AV375" t="s"/>
      <c r="AW375" t="s"/>
      <c r="AX375" t="s">
        <v>90</v>
      </c>
      <c r="AY375" t="n">
        <v>659180</v>
      </c>
      <c r="AZ375" t="s">
        <v>365</v>
      </c>
      <c r="BA375" t="s">
        <v>1185</v>
      </c>
      <c r="BB375" t="s">
        <v>1186</v>
      </c>
      <c r="BC375" t="n">
        <v>4.916156</v>
      </c>
      <c r="BD375" t="n">
        <v>52.361524</v>
      </c>
      <c r="BE375" t="s">
        <v>1209</v>
      </c>
      <c r="BF375" t="s">
        <v>83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127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1210</v>
      </c>
      <c r="F376" t="n">
        <v>163793</v>
      </c>
      <c r="G376" t="s">
        <v>74</v>
      </c>
      <c r="H376" t="s">
        <v>75</v>
      </c>
      <c r="I376" t="s"/>
      <c r="J376" t="s">
        <v>76</v>
      </c>
      <c r="K376" t="n">
        <v>154.75</v>
      </c>
      <c r="L376" t="s">
        <v>77</v>
      </c>
      <c r="M376" t="s"/>
      <c r="N376" t="s">
        <v>128</v>
      </c>
      <c r="O376" t="s">
        <v>79</v>
      </c>
      <c r="P376" t="s">
        <v>1211</v>
      </c>
      <c r="Q376" t="s"/>
      <c r="R376" t="s">
        <v>81</v>
      </c>
      <c r="S376" t="s">
        <v>1212</v>
      </c>
      <c r="T376" t="s">
        <v>83</v>
      </c>
      <c r="U376" t="s">
        <v>84</v>
      </c>
      <c r="V376" t="s">
        <v>85</v>
      </c>
      <c r="W376" t="s">
        <v>108</v>
      </c>
      <c r="X376" t="s"/>
      <c r="Y376" t="s">
        <v>87</v>
      </c>
      <c r="Z376">
        <f>HYPERLINK("https://hotelmonitor-cachepage.eclerx.com/savepage/tk_1544170328512312_sr_8422.html","info")</f>
        <v/>
      </c>
      <c r="AA376" t="n">
        <v>5791</v>
      </c>
      <c r="AB376" t="s">
        <v>1213</v>
      </c>
      <c r="AC376" t="s"/>
      <c r="AD376" t="s">
        <v>89</v>
      </c>
      <c r="AE376" t="s"/>
      <c r="AF376" t="s"/>
      <c r="AG376" t="s"/>
      <c r="AH376" t="s"/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10</v>
      </c>
      <c r="AQ376" t="s">
        <v>91</v>
      </c>
      <c r="AR376" t="s"/>
      <c r="AS376" t="s"/>
      <c r="AT376" t="s">
        <v>92</v>
      </c>
      <c r="AU376" t="s">
        <v>90</v>
      </c>
      <c r="AV376" t="s"/>
      <c r="AW376" t="s"/>
      <c r="AX376" t="s">
        <v>90</v>
      </c>
      <c r="AY376" t="n">
        <v>6244394</v>
      </c>
      <c r="AZ376" t="s">
        <v>1214</v>
      </c>
      <c r="BA376" t="s">
        <v>1215</v>
      </c>
      <c r="BB376" t="s">
        <v>1216</v>
      </c>
      <c r="BC376" t="n">
        <v>4.7529</v>
      </c>
      <c r="BD376" t="n">
        <v>52.2763</v>
      </c>
      <c r="BE376" t="s">
        <v>306</v>
      </c>
      <c r="BF376" t="s">
        <v>83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98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1210</v>
      </c>
      <c r="F377" t="n">
        <v>163793</v>
      </c>
      <c r="G377" t="s">
        <v>74</v>
      </c>
      <c r="H377" t="s">
        <v>75</v>
      </c>
      <c r="I377" t="s"/>
      <c r="J377" t="s">
        <v>76</v>
      </c>
      <c r="K377" t="n">
        <v>181.75</v>
      </c>
      <c r="L377" t="s">
        <v>77</v>
      </c>
      <c r="M377" t="s"/>
      <c r="N377" t="s">
        <v>1217</v>
      </c>
      <c r="O377" t="s">
        <v>79</v>
      </c>
      <c r="P377" t="s">
        <v>1211</v>
      </c>
      <c r="Q377" t="s"/>
      <c r="R377" t="s">
        <v>81</v>
      </c>
      <c r="S377" t="s">
        <v>1218</v>
      </c>
      <c r="T377" t="s">
        <v>83</v>
      </c>
      <c r="U377" t="s">
        <v>84</v>
      </c>
      <c r="V377" t="s">
        <v>85</v>
      </c>
      <c r="W377" t="s">
        <v>108</v>
      </c>
      <c r="X377" t="s"/>
      <c r="Y377" t="s">
        <v>87</v>
      </c>
      <c r="Z377">
        <f>HYPERLINK("https://hotelmonitor-cachepage.eclerx.com/savepage/tk_1544170328512312_sr_8422.html","info")</f>
        <v/>
      </c>
      <c r="AA377" t="n">
        <v>5791</v>
      </c>
      <c r="AB377" t="s">
        <v>1219</v>
      </c>
      <c r="AC377" t="s"/>
      <c r="AD377" t="s">
        <v>89</v>
      </c>
      <c r="AE377" t="s"/>
      <c r="AF377" t="s"/>
      <c r="AG377" t="s"/>
      <c r="AH377" t="s"/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10</v>
      </c>
      <c r="AQ377" t="s">
        <v>91</v>
      </c>
      <c r="AR377" t="s"/>
      <c r="AS377" t="s"/>
      <c r="AT377" t="s">
        <v>92</v>
      </c>
      <c r="AU377" t="s">
        <v>90</v>
      </c>
      <c r="AV377" t="s"/>
      <c r="AW377" t="s"/>
      <c r="AX377" t="s">
        <v>93</v>
      </c>
      <c r="AY377" t="n">
        <v>6244394</v>
      </c>
      <c r="AZ377" t="s">
        <v>1214</v>
      </c>
      <c r="BA377" t="s">
        <v>1215</v>
      </c>
      <c r="BB377" t="s">
        <v>1216</v>
      </c>
      <c r="BC377" t="n">
        <v>4.7529</v>
      </c>
      <c r="BD377" t="n">
        <v>52.2763</v>
      </c>
      <c r="BE377" t="s">
        <v>725</v>
      </c>
      <c r="BF377" t="s">
        <v>83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98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1210</v>
      </c>
      <c r="F378" t="n">
        <v>163793</v>
      </c>
      <c r="G378" t="s">
        <v>74</v>
      </c>
      <c r="H378" t="s">
        <v>75</v>
      </c>
      <c r="I378" t="s"/>
      <c r="J378" t="s">
        <v>76</v>
      </c>
      <c r="K378" t="n">
        <v>131.25</v>
      </c>
      <c r="L378" t="s">
        <v>77</v>
      </c>
      <c r="M378" t="s"/>
      <c r="N378" t="s">
        <v>118</v>
      </c>
      <c r="O378" t="s">
        <v>79</v>
      </c>
      <c r="P378" t="s">
        <v>1211</v>
      </c>
      <c r="Q378" t="s"/>
      <c r="R378" t="s">
        <v>81</v>
      </c>
      <c r="S378" t="s">
        <v>1220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HYPERLINK("https://hotelmonitor-cachepage.eclerx.com/savepage/tk_1544170328512312_sr_8422.html","info")</f>
        <v/>
      </c>
      <c r="AA378" t="n">
        <v>5791</v>
      </c>
      <c r="AB378" t="s">
        <v>1221</v>
      </c>
      <c r="AC378" t="s"/>
      <c r="AD378" t="s">
        <v>89</v>
      </c>
      <c r="AE378" t="s"/>
      <c r="AF378" t="s"/>
      <c r="AG378" t="s"/>
      <c r="AH378" t="s"/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10</v>
      </c>
      <c r="AQ378" t="s">
        <v>91</v>
      </c>
      <c r="AR378" t="s"/>
      <c r="AS378" t="s"/>
      <c r="AT378" t="s">
        <v>92</v>
      </c>
      <c r="AU378" t="s">
        <v>90</v>
      </c>
      <c r="AV378" t="s"/>
      <c r="AW378" t="s"/>
      <c r="AX378" t="s">
        <v>90</v>
      </c>
      <c r="AY378" t="n">
        <v>6244394</v>
      </c>
      <c r="AZ378" t="s">
        <v>1214</v>
      </c>
      <c r="BA378" t="s">
        <v>1215</v>
      </c>
      <c r="BB378" t="s">
        <v>1216</v>
      </c>
      <c r="BC378" t="n">
        <v>4.7529</v>
      </c>
      <c r="BD378" t="n">
        <v>52.2763</v>
      </c>
      <c r="BE378" t="s">
        <v>1222</v>
      </c>
      <c r="BF378" t="s">
        <v>83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98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1210</v>
      </c>
      <c r="F379" t="n">
        <v>163793</v>
      </c>
      <c r="G379" t="s">
        <v>74</v>
      </c>
      <c r="H379" t="s">
        <v>75</v>
      </c>
      <c r="I379" t="s"/>
      <c r="J379" t="s">
        <v>76</v>
      </c>
      <c r="K379" t="n">
        <v>131.25</v>
      </c>
      <c r="L379" t="s">
        <v>77</v>
      </c>
      <c r="M379" t="s"/>
      <c r="N379" t="s">
        <v>128</v>
      </c>
      <c r="O379" t="s">
        <v>79</v>
      </c>
      <c r="P379" t="s">
        <v>1211</v>
      </c>
      <c r="Q379" t="s"/>
      <c r="R379" t="s">
        <v>81</v>
      </c>
      <c r="S379" t="s">
        <v>1220</v>
      </c>
      <c r="T379" t="s">
        <v>83</v>
      </c>
      <c r="U379" t="s">
        <v>84</v>
      </c>
      <c r="V379" t="s">
        <v>85</v>
      </c>
      <c r="W379" t="s">
        <v>86</v>
      </c>
      <c r="X379" t="s"/>
      <c r="Y379" t="s">
        <v>87</v>
      </c>
      <c r="Z379">
        <f>HYPERLINK("https://hotelmonitor-cachepage.eclerx.com/savepage/tk_1544170328512312_sr_8422.html","info")</f>
        <v/>
      </c>
      <c r="AA379" t="n">
        <v>5791</v>
      </c>
      <c r="AB379" t="s">
        <v>1223</v>
      </c>
      <c r="AC379" t="s"/>
      <c r="AD379" t="s">
        <v>89</v>
      </c>
      <c r="AE379" t="s"/>
      <c r="AF379" t="s"/>
      <c r="AG379" t="s"/>
      <c r="AH379" t="s"/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10</v>
      </c>
      <c r="AQ379" t="s">
        <v>91</v>
      </c>
      <c r="AR379" t="s"/>
      <c r="AS379" t="s"/>
      <c r="AT379" t="s">
        <v>92</v>
      </c>
      <c r="AU379" t="s">
        <v>90</v>
      </c>
      <c r="AV379" t="s"/>
      <c r="AW379" t="s"/>
      <c r="AX379" t="s">
        <v>90</v>
      </c>
      <c r="AY379" t="n">
        <v>6244394</v>
      </c>
      <c r="AZ379" t="s">
        <v>1214</v>
      </c>
      <c r="BA379" t="s">
        <v>1215</v>
      </c>
      <c r="BB379" t="s">
        <v>1216</v>
      </c>
      <c r="BC379" t="n">
        <v>4.7529</v>
      </c>
      <c r="BD379" t="n">
        <v>52.2763</v>
      </c>
      <c r="BE379" t="s">
        <v>1222</v>
      </c>
      <c r="BF379" t="s">
        <v>83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98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1210</v>
      </c>
      <c r="F380" t="n">
        <v>163793</v>
      </c>
      <c r="G380" t="s">
        <v>74</v>
      </c>
      <c r="H380" t="s">
        <v>75</v>
      </c>
      <c r="I380" t="s"/>
      <c r="J380" t="s">
        <v>76</v>
      </c>
      <c r="K380" t="n">
        <v>108.75</v>
      </c>
      <c r="L380" t="s">
        <v>77</v>
      </c>
      <c r="M380" t="s"/>
      <c r="N380" t="s">
        <v>240</v>
      </c>
      <c r="O380" t="s">
        <v>79</v>
      </c>
      <c r="P380" t="s">
        <v>1211</v>
      </c>
      <c r="Q380" t="s"/>
      <c r="R380" t="s">
        <v>81</v>
      </c>
      <c r="S380" t="s">
        <v>1224</v>
      </c>
      <c r="T380" t="s">
        <v>83</v>
      </c>
      <c r="U380" t="s">
        <v>84</v>
      </c>
      <c r="V380" t="s">
        <v>85</v>
      </c>
      <c r="W380" t="s">
        <v>86</v>
      </c>
      <c r="X380" t="s"/>
      <c r="Y380" t="s">
        <v>87</v>
      </c>
      <c r="Z380">
        <f>HYPERLINK("https://hotelmonitor-cachepage.eclerx.com/savepage/tk_1544170328512312_sr_8422.html","info")</f>
        <v/>
      </c>
      <c r="AA380" t="n">
        <v>5791</v>
      </c>
      <c r="AB380" t="s">
        <v>1225</v>
      </c>
      <c r="AC380" t="s"/>
      <c r="AD380" t="s">
        <v>89</v>
      </c>
      <c r="AE380" t="s"/>
      <c r="AF380" t="s"/>
      <c r="AG380" t="s"/>
      <c r="AH380" t="s"/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10</v>
      </c>
      <c r="AQ380" t="s">
        <v>91</v>
      </c>
      <c r="AR380" t="s"/>
      <c r="AS380" t="s"/>
      <c r="AT380" t="s">
        <v>92</v>
      </c>
      <c r="AU380" t="s">
        <v>90</v>
      </c>
      <c r="AV380" t="s"/>
      <c r="AW380" t="s"/>
      <c r="AX380" t="s">
        <v>93</v>
      </c>
      <c r="AY380" t="n">
        <v>6244394</v>
      </c>
      <c r="AZ380" t="s">
        <v>1214</v>
      </c>
      <c r="BA380" t="s">
        <v>1215</v>
      </c>
      <c r="BB380" t="s">
        <v>1216</v>
      </c>
      <c r="BC380" t="n">
        <v>4.7529</v>
      </c>
      <c r="BD380" t="n">
        <v>52.2763</v>
      </c>
      <c r="BE380" t="s">
        <v>1226</v>
      </c>
      <c r="BF380" t="s">
        <v>83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98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1210</v>
      </c>
      <c r="F381" t="n">
        <v>163793</v>
      </c>
      <c r="G381" t="s">
        <v>74</v>
      </c>
      <c r="H381" t="s">
        <v>75</v>
      </c>
      <c r="I381" t="s"/>
      <c r="J381" t="s">
        <v>76</v>
      </c>
      <c r="K381" t="n">
        <v>162</v>
      </c>
      <c r="L381" t="s">
        <v>77</v>
      </c>
      <c r="M381" t="s"/>
      <c r="N381" t="s">
        <v>1030</v>
      </c>
      <c r="O381" t="s">
        <v>79</v>
      </c>
      <c r="P381" t="s">
        <v>1211</v>
      </c>
      <c r="Q381" t="s"/>
      <c r="R381" t="s">
        <v>81</v>
      </c>
      <c r="S381" t="s">
        <v>1227</v>
      </c>
      <c r="T381" t="s">
        <v>83</v>
      </c>
      <c r="U381" t="s">
        <v>84</v>
      </c>
      <c r="V381" t="s">
        <v>85</v>
      </c>
      <c r="W381" t="s">
        <v>108</v>
      </c>
      <c r="X381" t="s"/>
      <c r="Y381" t="s">
        <v>87</v>
      </c>
      <c r="Z381">
        <f>HYPERLINK("https://hotelmonitor-cachepage.eclerx.com/savepage/tk_1544170328512312_sr_8422.html","info")</f>
        <v/>
      </c>
      <c r="AA381" t="n">
        <v>5791</v>
      </c>
      <c r="AB381" t="s">
        <v>1228</v>
      </c>
      <c r="AC381" t="s"/>
      <c r="AD381" t="s">
        <v>89</v>
      </c>
      <c r="AE381" t="s"/>
      <c r="AF381" t="s"/>
      <c r="AG381" t="s"/>
      <c r="AH381" t="s"/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10</v>
      </c>
      <c r="AQ381" t="s">
        <v>91</v>
      </c>
      <c r="AR381" t="s"/>
      <c r="AS381" t="s"/>
      <c r="AT381" t="s">
        <v>92</v>
      </c>
      <c r="AU381" t="s">
        <v>90</v>
      </c>
      <c r="AV381" t="s"/>
      <c r="AW381" t="s"/>
      <c r="AX381" t="s">
        <v>93</v>
      </c>
      <c r="AY381" t="n">
        <v>6244394</v>
      </c>
      <c r="AZ381" t="s">
        <v>1214</v>
      </c>
      <c r="BA381" t="s">
        <v>1215</v>
      </c>
      <c r="BB381" t="s">
        <v>1216</v>
      </c>
      <c r="BC381" t="n">
        <v>4.7529</v>
      </c>
      <c r="BD381" t="n">
        <v>52.2763</v>
      </c>
      <c r="BE381" t="s">
        <v>1229</v>
      </c>
      <c r="BF381" t="s">
        <v>83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98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1210</v>
      </c>
      <c r="F382" t="n">
        <v>163793</v>
      </c>
      <c r="G382" t="s">
        <v>74</v>
      </c>
      <c r="H382" t="s">
        <v>75</v>
      </c>
      <c r="I382" t="s"/>
      <c r="J382" t="s">
        <v>76</v>
      </c>
      <c r="K382" t="n">
        <v>159</v>
      </c>
      <c r="L382" t="s">
        <v>77</v>
      </c>
      <c r="M382" t="s"/>
      <c r="N382" t="s">
        <v>844</v>
      </c>
      <c r="O382" t="s">
        <v>79</v>
      </c>
      <c r="P382" t="s">
        <v>1211</v>
      </c>
      <c r="Q382" t="s"/>
      <c r="R382" t="s">
        <v>81</v>
      </c>
      <c r="S382" t="s">
        <v>841</v>
      </c>
      <c r="T382" t="s">
        <v>83</v>
      </c>
      <c r="U382" t="s">
        <v>84</v>
      </c>
      <c r="V382" t="s">
        <v>85</v>
      </c>
      <c r="W382" t="s">
        <v>86</v>
      </c>
      <c r="X382" t="s"/>
      <c r="Y382" t="s">
        <v>87</v>
      </c>
      <c r="Z382">
        <f>HYPERLINK("https://hotelmonitor-cachepage.eclerx.com/savepage/tk_1544170328512312_sr_8422.html","info")</f>
        <v/>
      </c>
      <c r="AA382" t="n">
        <v>5791</v>
      </c>
      <c r="AB382" t="s">
        <v>1230</v>
      </c>
      <c r="AC382" t="s"/>
      <c r="AD382" t="s">
        <v>89</v>
      </c>
      <c r="AE382" t="s"/>
      <c r="AF382" t="s"/>
      <c r="AG382" t="s"/>
      <c r="AH382" t="s"/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10</v>
      </c>
      <c r="AQ382" t="s">
        <v>91</v>
      </c>
      <c r="AR382" t="s"/>
      <c r="AS382" t="s"/>
      <c r="AT382" t="s">
        <v>92</v>
      </c>
      <c r="AU382" t="s">
        <v>90</v>
      </c>
      <c r="AV382" t="s"/>
      <c r="AW382" t="s"/>
      <c r="AX382" t="s">
        <v>93</v>
      </c>
      <c r="AY382" t="n">
        <v>6244394</v>
      </c>
      <c r="AZ382" t="s">
        <v>1214</v>
      </c>
      <c r="BA382" t="s">
        <v>1215</v>
      </c>
      <c r="BB382" t="s">
        <v>1216</v>
      </c>
      <c r="BC382" t="n">
        <v>4.7529</v>
      </c>
      <c r="BD382" t="n">
        <v>52.2763</v>
      </c>
      <c r="BE382" t="s">
        <v>1231</v>
      </c>
      <c r="BF382" t="s">
        <v>83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98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1210</v>
      </c>
      <c r="F383" t="n">
        <v>163793</v>
      </c>
      <c r="G383" t="s">
        <v>74</v>
      </c>
      <c r="H383" t="s">
        <v>75</v>
      </c>
      <c r="I383" t="s"/>
      <c r="J383" t="s">
        <v>76</v>
      </c>
      <c r="K383" t="n">
        <v>139.5</v>
      </c>
      <c r="L383" t="s">
        <v>77</v>
      </c>
      <c r="M383" t="s"/>
      <c r="N383" t="s">
        <v>1232</v>
      </c>
      <c r="O383" t="s">
        <v>79</v>
      </c>
      <c r="P383" t="s">
        <v>1211</v>
      </c>
      <c r="Q383" t="s"/>
      <c r="R383" t="s">
        <v>81</v>
      </c>
      <c r="S383" t="s">
        <v>620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HYPERLINK("https://hotelmonitor-cachepage.eclerx.com/savepage/tk_1544170328512312_sr_8422.html","info")</f>
        <v/>
      </c>
      <c r="AA383" t="n">
        <v>5791</v>
      </c>
      <c r="AB383" t="s">
        <v>1233</v>
      </c>
      <c r="AC383" t="s"/>
      <c r="AD383" t="s">
        <v>89</v>
      </c>
      <c r="AE383" t="s"/>
      <c r="AF383" t="s"/>
      <c r="AG383" t="s"/>
      <c r="AH383" t="s"/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10</v>
      </c>
      <c r="AQ383" t="s">
        <v>91</v>
      </c>
      <c r="AR383" t="s"/>
      <c r="AS383" t="s"/>
      <c r="AT383" t="s">
        <v>92</v>
      </c>
      <c r="AU383" t="s">
        <v>90</v>
      </c>
      <c r="AV383" t="s"/>
      <c r="AW383" t="s"/>
      <c r="AX383" t="s">
        <v>93</v>
      </c>
      <c r="AY383" t="n">
        <v>6244394</v>
      </c>
      <c r="AZ383" t="s">
        <v>1214</v>
      </c>
      <c r="BA383" t="s">
        <v>1215</v>
      </c>
      <c r="BB383" t="s">
        <v>1216</v>
      </c>
      <c r="BC383" t="n">
        <v>4.7529</v>
      </c>
      <c r="BD383" t="n">
        <v>52.2763</v>
      </c>
      <c r="BE383" t="s">
        <v>1234</v>
      </c>
      <c r="BF383" t="s">
        <v>83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98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1210</v>
      </c>
      <c r="F384" t="n">
        <v>163793</v>
      </c>
      <c r="G384" t="s">
        <v>74</v>
      </c>
      <c r="H384" t="s">
        <v>75</v>
      </c>
      <c r="I384" t="s"/>
      <c r="J384" t="s">
        <v>76</v>
      </c>
      <c r="K384" t="n">
        <v>148</v>
      </c>
      <c r="L384" t="s">
        <v>77</v>
      </c>
      <c r="M384" t="s"/>
      <c r="N384" t="s">
        <v>1217</v>
      </c>
      <c r="O384" t="s">
        <v>79</v>
      </c>
      <c r="P384" t="s">
        <v>1211</v>
      </c>
      <c r="Q384" t="s"/>
      <c r="R384" t="s">
        <v>81</v>
      </c>
      <c r="S384" t="s">
        <v>420</v>
      </c>
      <c r="T384" t="s">
        <v>83</v>
      </c>
      <c r="U384" t="s">
        <v>84</v>
      </c>
      <c r="V384" t="s">
        <v>85</v>
      </c>
      <c r="W384" t="s">
        <v>86</v>
      </c>
      <c r="X384" t="s"/>
      <c r="Y384" t="s">
        <v>87</v>
      </c>
      <c r="Z384">
        <f>HYPERLINK("https://hotelmonitor-cachepage.eclerx.com/savepage/tk_1544170328512312_sr_8422.html","info")</f>
        <v/>
      </c>
      <c r="AA384" t="n">
        <v>5791</v>
      </c>
      <c r="AB384" t="s">
        <v>1235</v>
      </c>
      <c r="AC384" t="s"/>
      <c r="AD384" t="s">
        <v>89</v>
      </c>
      <c r="AE384" t="s"/>
      <c r="AF384" t="s"/>
      <c r="AG384" t="s"/>
      <c r="AH384" t="s"/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10</v>
      </c>
      <c r="AQ384" t="s">
        <v>91</v>
      </c>
      <c r="AR384" t="s"/>
      <c r="AS384" t="s"/>
      <c r="AT384" t="s">
        <v>92</v>
      </c>
      <c r="AU384" t="s">
        <v>90</v>
      </c>
      <c r="AV384" t="s"/>
      <c r="AW384" t="s"/>
      <c r="AX384" t="s">
        <v>93</v>
      </c>
      <c r="AY384" t="n">
        <v>6244394</v>
      </c>
      <c r="AZ384" t="s">
        <v>1214</v>
      </c>
      <c r="BA384" t="s">
        <v>1215</v>
      </c>
      <c r="BB384" t="s">
        <v>1216</v>
      </c>
      <c r="BC384" t="n">
        <v>4.7529</v>
      </c>
      <c r="BD384" t="n">
        <v>52.2763</v>
      </c>
      <c r="BE384" t="s">
        <v>620</v>
      </c>
      <c r="BF384" t="s">
        <v>83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98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1210</v>
      </c>
      <c r="F385" t="n">
        <v>163793</v>
      </c>
      <c r="G385" t="s">
        <v>74</v>
      </c>
      <c r="H385" t="s">
        <v>75</v>
      </c>
      <c r="I385" t="s"/>
      <c r="J385" t="s">
        <v>76</v>
      </c>
      <c r="K385" t="n">
        <v>125.5</v>
      </c>
      <c r="L385" t="s">
        <v>77</v>
      </c>
      <c r="M385" t="s"/>
      <c r="N385" t="s">
        <v>743</v>
      </c>
      <c r="O385" t="s">
        <v>79</v>
      </c>
      <c r="P385" t="s">
        <v>1211</v>
      </c>
      <c r="Q385" t="s"/>
      <c r="R385" t="s">
        <v>81</v>
      </c>
      <c r="S385" t="s">
        <v>454</v>
      </c>
      <c r="T385" t="s">
        <v>83</v>
      </c>
      <c r="U385" t="s">
        <v>84</v>
      </c>
      <c r="V385" t="s">
        <v>85</v>
      </c>
      <c r="W385" t="s">
        <v>86</v>
      </c>
      <c r="X385" t="s"/>
      <c r="Y385" t="s">
        <v>87</v>
      </c>
      <c r="Z385">
        <f>HYPERLINK("https://hotelmonitor-cachepage.eclerx.com/savepage/tk_1544170328512312_sr_8422.html","info")</f>
        <v/>
      </c>
      <c r="AA385" t="n">
        <v>5791</v>
      </c>
      <c r="AB385" t="s">
        <v>1236</v>
      </c>
      <c r="AC385" t="s"/>
      <c r="AD385" t="s">
        <v>89</v>
      </c>
      <c r="AE385" t="s"/>
      <c r="AF385" t="s"/>
      <c r="AG385" t="s"/>
      <c r="AH385" t="s"/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10</v>
      </c>
      <c r="AQ385" t="s">
        <v>91</v>
      </c>
      <c r="AR385" t="s"/>
      <c r="AS385" t="s"/>
      <c r="AT385" t="s">
        <v>92</v>
      </c>
      <c r="AU385" t="s">
        <v>90</v>
      </c>
      <c r="AV385" t="s"/>
      <c r="AW385" t="s"/>
      <c r="AX385" t="s">
        <v>93</v>
      </c>
      <c r="AY385" t="n">
        <v>6244394</v>
      </c>
      <c r="AZ385" t="s">
        <v>1214</v>
      </c>
      <c r="BA385" t="s">
        <v>1215</v>
      </c>
      <c r="BB385" t="s">
        <v>1216</v>
      </c>
      <c r="BC385" t="n">
        <v>4.7529</v>
      </c>
      <c r="BD385" t="n">
        <v>52.2763</v>
      </c>
      <c r="BE385" t="s">
        <v>407</v>
      </c>
      <c r="BF385" t="s">
        <v>83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98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1210</v>
      </c>
      <c r="F386" t="n">
        <v>163793</v>
      </c>
      <c r="G386" t="s">
        <v>74</v>
      </c>
      <c r="H386" t="s">
        <v>75</v>
      </c>
      <c r="I386" t="s"/>
      <c r="J386" t="s">
        <v>76</v>
      </c>
      <c r="K386" t="n">
        <v>122.75</v>
      </c>
      <c r="L386" t="s">
        <v>77</v>
      </c>
      <c r="M386" t="s"/>
      <c r="N386" t="s">
        <v>240</v>
      </c>
      <c r="O386" t="s">
        <v>79</v>
      </c>
      <c r="P386" t="s">
        <v>1211</v>
      </c>
      <c r="Q386" t="s"/>
      <c r="R386" t="s">
        <v>81</v>
      </c>
      <c r="S386" t="s">
        <v>1237</v>
      </c>
      <c r="T386" t="s">
        <v>83</v>
      </c>
      <c r="U386" t="s">
        <v>84</v>
      </c>
      <c r="V386" t="s">
        <v>85</v>
      </c>
      <c r="W386" t="s">
        <v>86</v>
      </c>
      <c r="X386" t="s"/>
      <c r="Y386" t="s">
        <v>87</v>
      </c>
      <c r="Z386">
        <f>HYPERLINK("https://hotelmonitor-cachepage.eclerx.com/savepage/tk_1544170328512312_sr_8422.html","info")</f>
        <v/>
      </c>
      <c r="AA386" t="n">
        <v>5791</v>
      </c>
      <c r="AB386" t="s">
        <v>1238</v>
      </c>
      <c r="AC386" t="s"/>
      <c r="AD386" t="s">
        <v>89</v>
      </c>
      <c r="AE386" t="s"/>
      <c r="AF386" t="s"/>
      <c r="AG386" t="s"/>
      <c r="AH386" t="s"/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10</v>
      </c>
      <c r="AQ386" t="s">
        <v>91</v>
      </c>
      <c r="AR386" t="s"/>
      <c r="AS386" t="s"/>
      <c r="AT386" t="s">
        <v>92</v>
      </c>
      <c r="AU386" t="s">
        <v>90</v>
      </c>
      <c r="AV386" t="s"/>
      <c r="AW386" t="s"/>
      <c r="AX386" t="s">
        <v>93</v>
      </c>
      <c r="AY386" t="n">
        <v>6244394</v>
      </c>
      <c r="AZ386" t="s">
        <v>1214</v>
      </c>
      <c r="BA386" t="s">
        <v>1215</v>
      </c>
      <c r="BB386" t="s">
        <v>1216</v>
      </c>
      <c r="BC386" t="n">
        <v>4.7529</v>
      </c>
      <c r="BD386" t="n">
        <v>52.2763</v>
      </c>
      <c r="BE386" t="s">
        <v>1222</v>
      </c>
      <c r="BF386" t="s">
        <v>83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98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1210</v>
      </c>
      <c r="F387" t="n">
        <v>163793</v>
      </c>
      <c r="G387" t="s">
        <v>74</v>
      </c>
      <c r="H387" t="s">
        <v>75</v>
      </c>
      <c r="I387" t="s"/>
      <c r="J387" t="s">
        <v>76</v>
      </c>
      <c r="K387" t="n">
        <v>128</v>
      </c>
      <c r="L387" t="s">
        <v>77</v>
      </c>
      <c r="M387" t="s"/>
      <c r="N387" t="s">
        <v>1030</v>
      </c>
      <c r="O387" t="s">
        <v>79</v>
      </c>
      <c r="P387" t="s">
        <v>1211</v>
      </c>
      <c r="Q387" t="s"/>
      <c r="R387" t="s">
        <v>81</v>
      </c>
      <c r="S387" t="s">
        <v>451</v>
      </c>
      <c r="T387" t="s">
        <v>83</v>
      </c>
      <c r="U387" t="s">
        <v>84</v>
      </c>
      <c r="V387" t="s">
        <v>85</v>
      </c>
      <c r="W387" t="s">
        <v>86</v>
      </c>
      <c r="X387" t="s"/>
      <c r="Y387" t="s">
        <v>87</v>
      </c>
      <c r="Z387">
        <f>HYPERLINK("https://hotelmonitor-cachepage.eclerx.com/savepage/tk_1544170328512312_sr_8422.html","info")</f>
        <v/>
      </c>
      <c r="AA387" t="n">
        <v>5791</v>
      </c>
      <c r="AB387" t="s">
        <v>1239</v>
      </c>
      <c r="AC387" t="s"/>
      <c r="AD387" t="s">
        <v>89</v>
      </c>
      <c r="AE387" t="s"/>
      <c r="AF387" t="s"/>
      <c r="AG387" t="s"/>
      <c r="AH387" t="s"/>
      <c r="AI387" t="s"/>
      <c r="AJ387" t="s"/>
      <c r="AK387" t="s">
        <v>90</v>
      </c>
      <c r="AL387" t="s"/>
      <c r="AM387" t="s"/>
      <c r="AN387" t="s">
        <v>90</v>
      </c>
      <c r="AO387" t="s"/>
      <c r="AP387" t="n">
        <v>10</v>
      </c>
      <c r="AQ387" t="s">
        <v>91</v>
      </c>
      <c r="AR387" t="s"/>
      <c r="AS387" t="s"/>
      <c r="AT387" t="s">
        <v>92</v>
      </c>
      <c r="AU387" t="s">
        <v>90</v>
      </c>
      <c r="AV387" t="s"/>
      <c r="AW387" t="s"/>
      <c r="AX387" t="s">
        <v>93</v>
      </c>
      <c r="AY387" t="n">
        <v>6244394</v>
      </c>
      <c r="AZ387" t="s">
        <v>1214</v>
      </c>
      <c r="BA387" t="s">
        <v>1215</v>
      </c>
      <c r="BB387" t="s">
        <v>1216</v>
      </c>
      <c r="BC387" t="n">
        <v>4.7529</v>
      </c>
      <c r="BD387" t="n">
        <v>52.2763</v>
      </c>
      <c r="BE387" t="s">
        <v>1240</v>
      </c>
      <c r="BF387" t="s">
        <v>83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98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1210</v>
      </c>
      <c r="F388" t="n">
        <v>163793</v>
      </c>
      <c r="G388" t="s">
        <v>74</v>
      </c>
      <c r="H388" t="s">
        <v>75</v>
      </c>
      <c r="I388" t="s"/>
      <c r="J388" t="s">
        <v>76</v>
      </c>
      <c r="K388" t="n">
        <v>157.25</v>
      </c>
      <c r="L388" t="s">
        <v>77</v>
      </c>
      <c r="M388" t="s"/>
      <c r="N388" t="s">
        <v>240</v>
      </c>
      <c r="O388" t="s">
        <v>79</v>
      </c>
      <c r="P388" t="s">
        <v>1211</v>
      </c>
      <c r="Q388" t="s"/>
      <c r="R388" t="s">
        <v>81</v>
      </c>
      <c r="S388" t="s">
        <v>1241</v>
      </c>
      <c r="T388" t="s">
        <v>83</v>
      </c>
      <c r="U388" t="s">
        <v>84</v>
      </c>
      <c r="V388" t="s">
        <v>85</v>
      </c>
      <c r="W388" t="s">
        <v>108</v>
      </c>
      <c r="X388" t="s"/>
      <c r="Y388" t="s">
        <v>87</v>
      </c>
      <c r="Z388">
        <f>HYPERLINK("https://hotelmonitor-cachepage.eclerx.com/savepage/tk_1544170328512312_sr_8422.html","info")</f>
        <v/>
      </c>
      <c r="AA388" t="n">
        <v>5791</v>
      </c>
      <c r="AB388" t="s">
        <v>1242</v>
      </c>
      <c r="AC388" t="s"/>
      <c r="AD388" t="s">
        <v>89</v>
      </c>
      <c r="AE388" t="s"/>
      <c r="AF388" t="s"/>
      <c r="AG388" t="s"/>
      <c r="AH388" t="s"/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10</v>
      </c>
      <c r="AQ388" t="s">
        <v>91</v>
      </c>
      <c r="AR388" t="s"/>
      <c r="AS388" t="s"/>
      <c r="AT388" t="s">
        <v>92</v>
      </c>
      <c r="AU388" t="s">
        <v>90</v>
      </c>
      <c r="AV388" t="s"/>
      <c r="AW388" t="s"/>
      <c r="AX388" t="s">
        <v>93</v>
      </c>
      <c r="AY388" t="n">
        <v>6244394</v>
      </c>
      <c r="AZ388" t="s">
        <v>1214</v>
      </c>
      <c r="BA388" t="s">
        <v>1215</v>
      </c>
      <c r="BB388" t="s">
        <v>1216</v>
      </c>
      <c r="BC388" t="n">
        <v>4.7529</v>
      </c>
      <c r="BD388" t="n">
        <v>52.2763</v>
      </c>
      <c r="BE388" t="s">
        <v>1243</v>
      </c>
      <c r="BF388" t="s">
        <v>83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98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1210</v>
      </c>
      <c r="F389" t="n">
        <v>163793</v>
      </c>
      <c r="G389" t="s">
        <v>74</v>
      </c>
      <c r="H389" t="s">
        <v>75</v>
      </c>
      <c r="I389" t="s"/>
      <c r="J389" t="s">
        <v>76</v>
      </c>
      <c r="K389" t="n">
        <v>154.75</v>
      </c>
      <c r="L389" t="s">
        <v>77</v>
      </c>
      <c r="M389" t="s"/>
      <c r="N389" t="s">
        <v>118</v>
      </c>
      <c r="O389" t="s">
        <v>79</v>
      </c>
      <c r="P389" t="s">
        <v>1211</v>
      </c>
      <c r="Q389" t="s"/>
      <c r="R389" t="s">
        <v>81</v>
      </c>
      <c r="S389" t="s">
        <v>1212</v>
      </c>
      <c r="T389" t="s">
        <v>83</v>
      </c>
      <c r="U389" t="s">
        <v>84</v>
      </c>
      <c r="V389" t="s">
        <v>85</v>
      </c>
      <c r="W389" t="s">
        <v>108</v>
      </c>
      <c r="X389" t="s"/>
      <c r="Y389" t="s">
        <v>87</v>
      </c>
      <c r="Z389">
        <f>HYPERLINK("https://hotelmonitor-cachepage.eclerx.com/savepage/tk_1544170328512312_sr_8422.html","info")</f>
        <v/>
      </c>
      <c r="AA389" t="n">
        <v>5791</v>
      </c>
      <c r="AB389" t="s">
        <v>1244</v>
      </c>
      <c r="AC389" t="s"/>
      <c r="AD389" t="s">
        <v>89</v>
      </c>
      <c r="AE389" t="s"/>
      <c r="AF389" t="s"/>
      <c r="AG389" t="s"/>
      <c r="AH389" t="s"/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10</v>
      </c>
      <c r="AQ389" t="s">
        <v>91</v>
      </c>
      <c r="AR389" t="s"/>
      <c r="AS389" t="s"/>
      <c r="AT389" t="s">
        <v>92</v>
      </c>
      <c r="AU389" t="s">
        <v>90</v>
      </c>
      <c r="AV389" t="s"/>
      <c r="AW389" t="s"/>
      <c r="AX389" t="s">
        <v>90</v>
      </c>
      <c r="AY389" t="n">
        <v>6244394</v>
      </c>
      <c r="AZ389" t="s">
        <v>1214</v>
      </c>
      <c r="BA389" t="s">
        <v>1215</v>
      </c>
      <c r="BB389" t="s">
        <v>1216</v>
      </c>
      <c r="BC389" t="n">
        <v>4.7529</v>
      </c>
      <c r="BD389" t="n">
        <v>52.2763</v>
      </c>
      <c r="BE389" t="s">
        <v>306</v>
      </c>
      <c r="BF389" t="s">
        <v>83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98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1210</v>
      </c>
      <c r="F390" t="n">
        <v>163793</v>
      </c>
      <c r="G390" t="s">
        <v>74</v>
      </c>
      <c r="H390" t="s">
        <v>75</v>
      </c>
      <c r="I390" t="s"/>
      <c r="J390" t="s">
        <v>76</v>
      </c>
      <c r="K390" t="n">
        <v>170.25</v>
      </c>
      <c r="L390" t="s">
        <v>77</v>
      </c>
      <c r="M390" t="s"/>
      <c r="N390" t="s">
        <v>765</v>
      </c>
      <c r="O390" t="s">
        <v>79</v>
      </c>
      <c r="P390" t="s">
        <v>1211</v>
      </c>
      <c r="Q390" t="s"/>
      <c r="R390" t="s">
        <v>81</v>
      </c>
      <c r="S390" t="s">
        <v>1245</v>
      </c>
      <c r="T390" t="s">
        <v>83</v>
      </c>
      <c r="U390" t="s">
        <v>84</v>
      </c>
      <c r="V390" t="s">
        <v>85</v>
      </c>
      <c r="W390" t="s">
        <v>108</v>
      </c>
      <c r="X390" t="s"/>
      <c r="Y390" t="s">
        <v>87</v>
      </c>
      <c r="Z390">
        <f>HYPERLINK("https://hotelmonitor-cachepage.eclerx.com/savepage/tk_1544170328512312_sr_8422.html","info")</f>
        <v/>
      </c>
      <c r="AA390" t="n">
        <v>5791</v>
      </c>
      <c r="AB390" t="s">
        <v>1246</v>
      </c>
      <c r="AC390" t="s"/>
      <c r="AD390" t="s">
        <v>89</v>
      </c>
      <c r="AE390" t="s"/>
      <c r="AF390" t="s"/>
      <c r="AG390" t="s"/>
      <c r="AH390" t="s"/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10</v>
      </c>
      <c r="AQ390" t="s">
        <v>91</v>
      </c>
      <c r="AR390" t="s"/>
      <c r="AS390" t="s"/>
      <c r="AT390" t="s">
        <v>92</v>
      </c>
      <c r="AU390" t="s">
        <v>90</v>
      </c>
      <c r="AV390" t="s"/>
      <c r="AW390" t="s"/>
      <c r="AX390" t="s">
        <v>90</v>
      </c>
      <c r="AY390" t="n">
        <v>6244394</v>
      </c>
      <c r="AZ390" t="s">
        <v>1214</v>
      </c>
      <c r="BA390" t="s">
        <v>1215</v>
      </c>
      <c r="BB390" t="s">
        <v>1216</v>
      </c>
      <c r="BC390" t="n">
        <v>4.7529</v>
      </c>
      <c r="BD390" t="n">
        <v>52.2763</v>
      </c>
      <c r="BE390" t="s">
        <v>1247</v>
      </c>
      <c r="BF390" t="s">
        <v>83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98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1210</v>
      </c>
      <c r="F391" t="n">
        <v>163793</v>
      </c>
      <c r="G391" t="s">
        <v>74</v>
      </c>
      <c r="H391" t="s">
        <v>75</v>
      </c>
      <c r="I391" t="s"/>
      <c r="J391" t="s">
        <v>76</v>
      </c>
      <c r="K391" t="n">
        <v>173.5</v>
      </c>
      <c r="L391" t="s">
        <v>77</v>
      </c>
      <c r="M391" t="s"/>
      <c r="N391" t="s">
        <v>1232</v>
      </c>
      <c r="O391" t="s">
        <v>79</v>
      </c>
      <c r="P391" t="s">
        <v>1211</v>
      </c>
      <c r="Q391" t="s"/>
      <c r="R391" t="s">
        <v>81</v>
      </c>
      <c r="S391" t="s">
        <v>1248</v>
      </c>
      <c r="T391" t="s">
        <v>83</v>
      </c>
      <c r="U391" t="s">
        <v>84</v>
      </c>
      <c r="V391" t="s">
        <v>85</v>
      </c>
      <c r="W391" t="s">
        <v>108</v>
      </c>
      <c r="X391" t="s"/>
      <c r="Y391" t="s">
        <v>87</v>
      </c>
      <c r="Z391">
        <f>HYPERLINK("https://hotelmonitor-cachepage.eclerx.com/savepage/tk_1544170328512312_sr_8422.html","info")</f>
        <v/>
      </c>
      <c r="AA391" t="n">
        <v>5791</v>
      </c>
      <c r="AB391" t="s">
        <v>1249</v>
      </c>
      <c r="AC391" t="s"/>
      <c r="AD391" t="s">
        <v>89</v>
      </c>
      <c r="AE391" t="s"/>
      <c r="AF391" t="s"/>
      <c r="AG391" t="s"/>
      <c r="AH391" t="s"/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10</v>
      </c>
      <c r="AQ391" t="s">
        <v>91</v>
      </c>
      <c r="AR391" t="s"/>
      <c r="AS391" t="s"/>
      <c r="AT391" t="s">
        <v>92</v>
      </c>
      <c r="AU391" t="s">
        <v>90</v>
      </c>
      <c r="AV391" t="s"/>
      <c r="AW391" t="s"/>
      <c r="AX391" t="s">
        <v>93</v>
      </c>
      <c r="AY391" t="n">
        <v>6244394</v>
      </c>
      <c r="AZ391" t="s">
        <v>1214</v>
      </c>
      <c r="BA391" t="s">
        <v>1215</v>
      </c>
      <c r="BB391" t="s">
        <v>1216</v>
      </c>
      <c r="BC391" t="n">
        <v>4.7529</v>
      </c>
      <c r="BD391" t="n">
        <v>52.2763</v>
      </c>
      <c r="BE391" t="s">
        <v>850</v>
      </c>
      <c r="BF391" t="s">
        <v>83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98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1210</v>
      </c>
      <c r="F392" t="n">
        <v>163793</v>
      </c>
      <c r="G392" t="s">
        <v>74</v>
      </c>
      <c r="H392" t="s">
        <v>75</v>
      </c>
      <c r="I392" t="s"/>
      <c r="J392" t="s">
        <v>76</v>
      </c>
      <c r="K392" t="n">
        <v>136.5</v>
      </c>
      <c r="L392" t="s">
        <v>77</v>
      </c>
      <c r="M392" t="s"/>
      <c r="N392" t="s">
        <v>765</v>
      </c>
      <c r="O392" t="s">
        <v>79</v>
      </c>
      <c r="P392" t="s">
        <v>1211</v>
      </c>
      <c r="Q392" t="s"/>
      <c r="R392" t="s">
        <v>81</v>
      </c>
      <c r="S392" t="s">
        <v>950</v>
      </c>
      <c r="T392" t="s">
        <v>83</v>
      </c>
      <c r="U392" t="s">
        <v>84</v>
      </c>
      <c r="V392" t="s">
        <v>85</v>
      </c>
      <c r="W392" t="s">
        <v>86</v>
      </c>
      <c r="X392" t="s"/>
      <c r="Y392" t="s">
        <v>87</v>
      </c>
      <c r="Z392">
        <f>HYPERLINK("https://hotelmonitor-cachepage.eclerx.com/savepage/tk_1544170328512312_sr_8422.html","info")</f>
        <v/>
      </c>
      <c r="AA392" t="n">
        <v>5791</v>
      </c>
      <c r="AB392" t="s">
        <v>1250</v>
      </c>
      <c r="AC392" t="s"/>
      <c r="AD392" t="s">
        <v>89</v>
      </c>
      <c r="AE392" t="s"/>
      <c r="AF392" t="s"/>
      <c r="AG392" t="s"/>
      <c r="AH392" t="s"/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10</v>
      </c>
      <c r="AQ392" t="s">
        <v>91</v>
      </c>
      <c r="AR392" t="s"/>
      <c r="AS392" t="s"/>
      <c r="AT392" t="s">
        <v>92</v>
      </c>
      <c r="AU392" t="s">
        <v>90</v>
      </c>
      <c r="AV392" t="s"/>
      <c r="AW392" t="s"/>
      <c r="AX392" t="s">
        <v>90</v>
      </c>
      <c r="AY392" t="n">
        <v>6244394</v>
      </c>
      <c r="AZ392" t="s">
        <v>1214</v>
      </c>
      <c r="BA392" t="s">
        <v>1215</v>
      </c>
      <c r="BB392" t="s">
        <v>1216</v>
      </c>
      <c r="BC392" t="n">
        <v>4.7529</v>
      </c>
      <c r="BD392" t="n">
        <v>52.2763</v>
      </c>
      <c r="BE392" t="s">
        <v>1251</v>
      </c>
      <c r="BF392" t="s">
        <v>83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98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1210</v>
      </c>
      <c r="F393" t="n">
        <v>163793</v>
      </c>
      <c r="G393" t="s">
        <v>74</v>
      </c>
      <c r="H393" t="s">
        <v>75</v>
      </c>
      <c r="I393" t="s"/>
      <c r="J393" t="s">
        <v>76</v>
      </c>
      <c r="K393" t="n">
        <v>142.5</v>
      </c>
      <c r="L393" t="s">
        <v>77</v>
      </c>
      <c r="M393" t="s"/>
      <c r="N393" t="s">
        <v>240</v>
      </c>
      <c r="O393" t="s">
        <v>79</v>
      </c>
      <c r="P393" t="s">
        <v>1211</v>
      </c>
      <c r="Q393" t="s"/>
      <c r="R393" t="s">
        <v>81</v>
      </c>
      <c r="S393" t="s">
        <v>296</v>
      </c>
      <c r="T393" t="s">
        <v>83</v>
      </c>
      <c r="U393" t="s">
        <v>84</v>
      </c>
      <c r="V393" t="s">
        <v>85</v>
      </c>
      <c r="W393" t="s">
        <v>108</v>
      </c>
      <c r="X393" t="s"/>
      <c r="Y393" t="s">
        <v>87</v>
      </c>
      <c r="Z393">
        <f>HYPERLINK("https://hotelmonitor-cachepage.eclerx.com/savepage/tk_1544170328512312_sr_8422.html","info")</f>
        <v/>
      </c>
      <c r="AA393" t="n">
        <v>5791</v>
      </c>
      <c r="AB393" t="s">
        <v>1252</v>
      </c>
      <c r="AC393" t="s"/>
      <c r="AD393" t="s">
        <v>89</v>
      </c>
      <c r="AE393" t="s"/>
      <c r="AF393" t="s"/>
      <c r="AG393" t="s"/>
      <c r="AH393" t="s"/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10</v>
      </c>
      <c r="AQ393" t="s">
        <v>91</v>
      </c>
      <c r="AR393" t="s"/>
      <c r="AS393" t="s"/>
      <c r="AT393" t="s">
        <v>92</v>
      </c>
      <c r="AU393" t="s">
        <v>90</v>
      </c>
      <c r="AV393" t="s"/>
      <c r="AW393" t="s"/>
      <c r="AX393" t="s">
        <v>93</v>
      </c>
      <c r="AY393" t="n">
        <v>6244394</v>
      </c>
      <c r="AZ393" t="s">
        <v>1214</v>
      </c>
      <c r="BA393" t="s">
        <v>1215</v>
      </c>
      <c r="BB393" t="s">
        <v>1216</v>
      </c>
      <c r="BC393" t="n">
        <v>4.7529</v>
      </c>
      <c r="BD393" t="n">
        <v>52.2763</v>
      </c>
      <c r="BE393" t="s">
        <v>1253</v>
      </c>
      <c r="BF393" t="s">
        <v>83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98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1210</v>
      </c>
      <c r="F394" t="n">
        <v>163793</v>
      </c>
      <c r="G394" t="s">
        <v>74</v>
      </c>
      <c r="H394" t="s">
        <v>75</v>
      </c>
      <c r="I394" t="s"/>
      <c r="J394" t="s">
        <v>76</v>
      </c>
      <c r="K394" t="n">
        <v>159.5</v>
      </c>
      <c r="L394" t="s">
        <v>77</v>
      </c>
      <c r="M394" t="s"/>
      <c r="N394" t="s">
        <v>743</v>
      </c>
      <c r="O394" t="s">
        <v>79</v>
      </c>
      <c r="P394" t="s">
        <v>1211</v>
      </c>
      <c r="Q394" t="s"/>
      <c r="R394" t="s">
        <v>81</v>
      </c>
      <c r="S394" t="s">
        <v>1254</v>
      </c>
      <c r="T394" t="s">
        <v>83</v>
      </c>
      <c r="U394" t="s">
        <v>84</v>
      </c>
      <c r="V394" t="s">
        <v>85</v>
      </c>
      <c r="W394" t="s">
        <v>108</v>
      </c>
      <c r="X394" t="s"/>
      <c r="Y394" t="s">
        <v>87</v>
      </c>
      <c r="Z394">
        <f>HYPERLINK("https://hotelmonitor-cachepage.eclerx.com/savepage/tk_1544170328512312_sr_8422.html","info")</f>
        <v/>
      </c>
      <c r="AA394" t="n">
        <v>5791</v>
      </c>
      <c r="AB394" t="s">
        <v>1255</v>
      </c>
      <c r="AC394" t="s"/>
      <c r="AD394" t="s">
        <v>89</v>
      </c>
      <c r="AE394" t="s"/>
      <c r="AF394" t="s"/>
      <c r="AG394" t="s"/>
      <c r="AH394" t="s"/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10</v>
      </c>
      <c r="AQ394" t="s">
        <v>91</v>
      </c>
      <c r="AR394" t="s"/>
      <c r="AS394" t="s"/>
      <c r="AT394" t="s">
        <v>92</v>
      </c>
      <c r="AU394" t="s">
        <v>90</v>
      </c>
      <c r="AV394" t="s"/>
      <c r="AW394" t="s"/>
      <c r="AX394" t="s">
        <v>93</v>
      </c>
      <c r="AY394" t="n">
        <v>6244394</v>
      </c>
      <c r="AZ394" t="s">
        <v>1214</v>
      </c>
      <c r="BA394" t="s">
        <v>1215</v>
      </c>
      <c r="BB394" t="s">
        <v>1216</v>
      </c>
      <c r="BC394" t="n">
        <v>4.7529</v>
      </c>
      <c r="BD394" t="n">
        <v>52.2763</v>
      </c>
      <c r="BE394" t="s">
        <v>618</v>
      </c>
      <c r="BF394" t="s">
        <v>83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98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1210</v>
      </c>
      <c r="F395" t="n">
        <v>163793</v>
      </c>
      <c r="G395" t="s">
        <v>74</v>
      </c>
      <c r="H395" t="s">
        <v>75</v>
      </c>
      <c r="I395" t="s"/>
      <c r="J395" t="s">
        <v>76</v>
      </c>
      <c r="K395" t="n">
        <v>192.75</v>
      </c>
      <c r="L395" t="s">
        <v>77</v>
      </c>
      <c r="M395" t="s"/>
      <c r="N395" t="s">
        <v>844</v>
      </c>
      <c r="O395" t="s">
        <v>79</v>
      </c>
      <c r="P395" t="s">
        <v>1211</v>
      </c>
      <c r="Q395" t="s"/>
      <c r="R395" t="s">
        <v>81</v>
      </c>
      <c r="S395" t="s">
        <v>1256</v>
      </c>
      <c r="T395" t="s">
        <v>83</v>
      </c>
      <c r="U395" t="s">
        <v>84</v>
      </c>
      <c r="V395" t="s">
        <v>85</v>
      </c>
      <c r="W395" t="s">
        <v>108</v>
      </c>
      <c r="X395" t="s"/>
      <c r="Y395" t="s">
        <v>87</v>
      </c>
      <c r="Z395">
        <f>HYPERLINK("https://hotelmonitor-cachepage.eclerx.com/savepage/tk_1544170328512312_sr_8422.html","info")</f>
        <v/>
      </c>
      <c r="AA395" t="n">
        <v>5791</v>
      </c>
      <c r="AB395" t="s">
        <v>1257</v>
      </c>
      <c r="AC395" t="s"/>
      <c r="AD395" t="s">
        <v>89</v>
      </c>
      <c r="AE395" t="s"/>
      <c r="AF395" t="s"/>
      <c r="AG395" t="s"/>
      <c r="AH395" t="s"/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10</v>
      </c>
      <c r="AQ395" t="s">
        <v>91</v>
      </c>
      <c r="AR395" t="s"/>
      <c r="AS395" t="s"/>
      <c r="AT395" t="s">
        <v>92</v>
      </c>
      <c r="AU395" t="s">
        <v>90</v>
      </c>
      <c r="AV395" t="s"/>
      <c r="AW395" t="s"/>
      <c r="AX395" t="s">
        <v>93</v>
      </c>
      <c r="AY395" t="n">
        <v>6244394</v>
      </c>
      <c r="AZ395" t="s">
        <v>1214</v>
      </c>
      <c r="BA395" t="s">
        <v>1215</v>
      </c>
      <c r="BB395" t="s">
        <v>1216</v>
      </c>
      <c r="BC395" t="n">
        <v>4.7529</v>
      </c>
      <c r="BD395" t="n">
        <v>52.2763</v>
      </c>
      <c r="BE395" t="s">
        <v>1258</v>
      </c>
      <c r="BF395" t="s">
        <v>83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98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1259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96</v>
      </c>
      <c r="L396" t="s">
        <v>77</v>
      </c>
      <c r="M396" t="s"/>
      <c r="N396" t="s">
        <v>118</v>
      </c>
      <c r="O396" t="s">
        <v>79</v>
      </c>
      <c r="P396" t="s">
        <v>1259</v>
      </c>
      <c r="Q396" t="s"/>
      <c r="R396" t="s">
        <v>425</v>
      </c>
      <c r="S396" t="s">
        <v>262</v>
      </c>
      <c r="T396" t="s">
        <v>83</v>
      </c>
      <c r="U396" t="s">
        <v>84</v>
      </c>
      <c r="V396" t="s">
        <v>85</v>
      </c>
      <c r="W396" t="s">
        <v>86</v>
      </c>
      <c r="X396" t="s"/>
      <c r="Y396" t="s">
        <v>87</v>
      </c>
      <c r="Z396">
        <f>HYPERLINK("https://hotelmonitor-cachepage.eclerx.com/savepage/tk_1544170337987377_sr_8422.html","info")</f>
        <v/>
      </c>
      <c r="AA396" t="n">
        <v>-5953996</v>
      </c>
      <c r="AB396" t="s">
        <v>1260</v>
      </c>
      <c r="AC396" t="s"/>
      <c r="AD396" t="s">
        <v>89</v>
      </c>
      <c r="AE396" t="s"/>
      <c r="AF396" t="s"/>
      <c r="AG396" t="s"/>
      <c r="AH396" t="s"/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32</v>
      </c>
      <c r="AQ396" t="s">
        <v>91</v>
      </c>
      <c r="AR396" t="s"/>
      <c r="AS396" t="s"/>
      <c r="AT396" t="s">
        <v>92</v>
      </c>
      <c r="AU396" t="s">
        <v>90</v>
      </c>
      <c r="AV396" t="s"/>
      <c r="AW396" t="s"/>
      <c r="AX396" t="s">
        <v>90</v>
      </c>
      <c r="AY396" t="n">
        <v>5953996</v>
      </c>
      <c r="AZ396" t="s">
        <v>1261</v>
      </c>
      <c r="BA396" t="s">
        <v>1262</v>
      </c>
      <c r="BB396" t="s">
        <v>1263</v>
      </c>
      <c r="BC396" t="n">
        <v>4.903149</v>
      </c>
      <c r="BD396" t="n">
        <v>52.383838</v>
      </c>
      <c r="BE396" t="s">
        <v>1264</v>
      </c>
      <c r="BF396" t="s">
        <v>83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127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1265</v>
      </c>
      <c r="F397" t="n">
        <v>3650161</v>
      </c>
      <c r="G397" t="s">
        <v>74</v>
      </c>
      <c r="H397" t="s">
        <v>75</v>
      </c>
      <c r="I397" t="s"/>
      <c r="J397" t="s">
        <v>76</v>
      </c>
      <c r="K397" t="n">
        <v>98.5</v>
      </c>
      <c r="L397" t="s">
        <v>77</v>
      </c>
      <c r="M397" t="s"/>
      <c r="N397" t="s">
        <v>1266</v>
      </c>
      <c r="O397" t="s">
        <v>79</v>
      </c>
      <c r="P397" t="s">
        <v>1267</v>
      </c>
      <c r="Q397" t="s"/>
      <c r="R397" t="s">
        <v>425</v>
      </c>
      <c r="S397" t="s">
        <v>1268</v>
      </c>
      <c r="T397" t="s">
        <v>83</v>
      </c>
      <c r="U397" t="s">
        <v>84</v>
      </c>
      <c r="V397" t="s">
        <v>85</v>
      </c>
      <c r="W397" t="s">
        <v>86</v>
      </c>
      <c r="X397" t="s"/>
      <c r="Y397" t="s">
        <v>87</v>
      </c>
      <c r="Z397">
        <f>HYPERLINK("https://hotelmonitor-cachepage.eclerx.com/savepage/tk_15441703477635856_sr_8422.html","info")</f>
        <v/>
      </c>
      <c r="AA397" t="n">
        <v>211093</v>
      </c>
      <c r="AB397" t="s">
        <v>1269</v>
      </c>
      <c r="AC397" t="s"/>
      <c r="AD397" t="s">
        <v>89</v>
      </c>
      <c r="AE397" t="s"/>
      <c r="AF397" t="s"/>
      <c r="AG397" t="s"/>
      <c r="AH397" t="s"/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51</v>
      </c>
      <c r="AQ397" t="s">
        <v>91</v>
      </c>
      <c r="AR397" t="s"/>
      <c r="AS397" t="s"/>
      <c r="AT397" t="s">
        <v>92</v>
      </c>
      <c r="AU397" t="s">
        <v>90</v>
      </c>
      <c r="AV397" t="s"/>
      <c r="AW397" t="s"/>
      <c r="AX397" t="s">
        <v>90</v>
      </c>
      <c r="AY397" t="n">
        <v>1803828</v>
      </c>
      <c r="AZ397" t="s">
        <v>1270</v>
      </c>
      <c r="BA397" t="s">
        <v>1271</v>
      </c>
      <c r="BB397" t="s">
        <v>1272</v>
      </c>
      <c r="BC397" t="n">
        <v>4.898872</v>
      </c>
      <c r="BD397" t="n">
        <v>52.375911</v>
      </c>
      <c r="BE397" t="s">
        <v>132</v>
      </c>
      <c r="BF397" t="s">
        <v>83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127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1265</v>
      </c>
      <c r="F398" t="n">
        <v>3650161</v>
      </c>
      <c r="G398" t="s">
        <v>74</v>
      </c>
      <c r="H398" t="s">
        <v>75</v>
      </c>
      <c r="I398" t="s"/>
      <c r="J398" t="s">
        <v>76</v>
      </c>
      <c r="K398" t="n">
        <v>81</v>
      </c>
      <c r="L398" t="s">
        <v>77</v>
      </c>
      <c r="M398" t="s"/>
      <c r="N398" t="s">
        <v>118</v>
      </c>
      <c r="O398" t="s">
        <v>79</v>
      </c>
      <c r="P398" t="s">
        <v>1267</v>
      </c>
      <c r="Q398" t="s"/>
      <c r="R398" t="s">
        <v>425</v>
      </c>
      <c r="S398" t="s">
        <v>289</v>
      </c>
      <c r="T398" t="s">
        <v>83</v>
      </c>
      <c r="U398" t="s">
        <v>84</v>
      </c>
      <c r="V398" t="s">
        <v>85</v>
      </c>
      <c r="W398" t="s">
        <v>86</v>
      </c>
      <c r="X398" t="s"/>
      <c r="Y398" t="s">
        <v>87</v>
      </c>
      <c r="Z398">
        <f>HYPERLINK("https://hotelmonitor-cachepage.eclerx.com/savepage/tk_15441703477635856_sr_8422.html","info")</f>
        <v/>
      </c>
      <c r="AA398" t="n">
        <v>211093</v>
      </c>
      <c r="AB398" t="s">
        <v>1273</v>
      </c>
      <c r="AC398" t="s"/>
      <c r="AD398" t="s">
        <v>89</v>
      </c>
      <c r="AE398" t="s"/>
      <c r="AF398" t="s"/>
      <c r="AG398" t="s"/>
      <c r="AH398" t="s"/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51</v>
      </c>
      <c r="AQ398" t="s">
        <v>91</v>
      </c>
      <c r="AR398" t="s"/>
      <c r="AS398" t="s"/>
      <c r="AT398" t="s">
        <v>92</v>
      </c>
      <c r="AU398" t="s">
        <v>90</v>
      </c>
      <c r="AV398" t="s"/>
      <c r="AW398" t="s"/>
      <c r="AX398" t="s">
        <v>90</v>
      </c>
      <c r="AY398" t="n">
        <v>1803828</v>
      </c>
      <c r="AZ398" t="s">
        <v>1270</v>
      </c>
      <c r="BA398" t="s">
        <v>1271</v>
      </c>
      <c r="BB398" t="s">
        <v>1272</v>
      </c>
      <c r="BC398" t="n">
        <v>4.898872</v>
      </c>
      <c r="BD398" t="n">
        <v>52.375911</v>
      </c>
      <c r="BE398" t="s">
        <v>1274</v>
      </c>
      <c r="BF398" t="s">
        <v>83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127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1265</v>
      </c>
      <c r="F399" t="n">
        <v>3650161</v>
      </c>
      <c r="G399" t="s">
        <v>74</v>
      </c>
      <c r="H399" t="s">
        <v>75</v>
      </c>
      <c r="I399" t="s"/>
      <c r="J399" t="s">
        <v>76</v>
      </c>
      <c r="K399" t="n">
        <v>81</v>
      </c>
      <c r="L399" t="s">
        <v>77</v>
      </c>
      <c r="M399" t="s"/>
      <c r="N399" t="s">
        <v>128</v>
      </c>
      <c r="O399" t="s">
        <v>79</v>
      </c>
      <c r="P399" t="s">
        <v>1267</v>
      </c>
      <c r="Q399" t="s"/>
      <c r="R399" t="s">
        <v>425</v>
      </c>
      <c r="S399" t="s">
        <v>289</v>
      </c>
      <c r="T399" t="s">
        <v>83</v>
      </c>
      <c r="U399" t="s">
        <v>84</v>
      </c>
      <c r="V399" t="s">
        <v>85</v>
      </c>
      <c r="W399" t="s">
        <v>86</v>
      </c>
      <c r="X399" t="s"/>
      <c r="Y399" t="s">
        <v>87</v>
      </c>
      <c r="Z399">
        <f>HYPERLINK("https://hotelmonitor-cachepage.eclerx.com/savepage/tk_15441703477635856_sr_8422.html","info")</f>
        <v/>
      </c>
      <c r="AA399" t="n">
        <v>211093</v>
      </c>
      <c r="AB399" t="s">
        <v>1275</v>
      </c>
      <c r="AC399" t="s"/>
      <c r="AD399" t="s">
        <v>89</v>
      </c>
      <c r="AE399" t="s"/>
      <c r="AF399" t="s"/>
      <c r="AG399" t="s"/>
      <c r="AH399" t="s"/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51</v>
      </c>
      <c r="AQ399" t="s">
        <v>91</v>
      </c>
      <c r="AR399" t="s"/>
      <c r="AS399" t="s"/>
      <c r="AT399" t="s">
        <v>92</v>
      </c>
      <c r="AU399" t="s">
        <v>90</v>
      </c>
      <c r="AV399" t="s"/>
      <c r="AW399" t="s"/>
      <c r="AX399" t="s">
        <v>90</v>
      </c>
      <c r="AY399" t="n">
        <v>1803828</v>
      </c>
      <c r="AZ399" t="s">
        <v>1270</v>
      </c>
      <c r="BA399" t="s">
        <v>1271</v>
      </c>
      <c r="BB399" t="s">
        <v>1272</v>
      </c>
      <c r="BC399" t="n">
        <v>4.898872</v>
      </c>
      <c r="BD399" t="n">
        <v>52.375911</v>
      </c>
      <c r="BE399" t="s">
        <v>1274</v>
      </c>
      <c r="BF399" t="s">
        <v>83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127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1265</v>
      </c>
      <c r="F400" t="n">
        <v>3650161</v>
      </c>
      <c r="G400" t="s">
        <v>74</v>
      </c>
      <c r="H400" t="s">
        <v>75</v>
      </c>
      <c r="I400" t="s"/>
      <c r="J400" t="s">
        <v>76</v>
      </c>
      <c r="K400" t="n">
        <v>116</v>
      </c>
      <c r="L400" t="s">
        <v>77</v>
      </c>
      <c r="M400" t="s"/>
      <c r="N400" t="s">
        <v>1266</v>
      </c>
      <c r="O400" t="s">
        <v>79</v>
      </c>
      <c r="P400" t="s">
        <v>1267</v>
      </c>
      <c r="Q400" t="s"/>
      <c r="R400" t="s">
        <v>425</v>
      </c>
      <c r="S400" t="s">
        <v>308</v>
      </c>
      <c r="T400" t="s">
        <v>83</v>
      </c>
      <c r="U400" t="s">
        <v>84</v>
      </c>
      <c r="V400" t="s">
        <v>85</v>
      </c>
      <c r="W400" t="s">
        <v>108</v>
      </c>
      <c r="X400" t="s"/>
      <c r="Y400" t="s">
        <v>87</v>
      </c>
      <c r="Z400">
        <f>HYPERLINK("https://hotelmonitor-cachepage.eclerx.com/savepage/tk_15441703477635856_sr_8422.html","info")</f>
        <v/>
      </c>
      <c r="AA400" t="n">
        <v>211093</v>
      </c>
      <c r="AB400" t="s">
        <v>1276</v>
      </c>
      <c r="AC400" t="s"/>
      <c r="AD400" t="s">
        <v>89</v>
      </c>
      <c r="AE400" t="s"/>
      <c r="AF400" t="s"/>
      <c r="AG400" t="s"/>
      <c r="AH400" t="s"/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51</v>
      </c>
      <c r="AQ400" t="s">
        <v>91</v>
      </c>
      <c r="AR400" t="s"/>
      <c r="AS400" t="s"/>
      <c r="AT400" t="s">
        <v>92</v>
      </c>
      <c r="AU400" t="s">
        <v>90</v>
      </c>
      <c r="AV400" t="s"/>
      <c r="AW400" t="s"/>
      <c r="AX400" t="s">
        <v>90</v>
      </c>
      <c r="AY400" t="n">
        <v>1803828</v>
      </c>
      <c r="AZ400" t="s">
        <v>1270</v>
      </c>
      <c r="BA400" t="s">
        <v>1271</v>
      </c>
      <c r="BB400" t="s">
        <v>1272</v>
      </c>
      <c r="BC400" t="n">
        <v>4.898872</v>
      </c>
      <c r="BD400" t="n">
        <v>52.375911</v>
      </c>
      <c r="BE400" t="s">
        <v>100</v>
      </c>
      <c r="BF400" t="s">
        <v>83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127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1265</v>
      </c>
      <c r="F401" t="n">
        <v>3650161</v>
      </c>
      <c r="G401" t="s">
        <v>74</v>
      </c>
      <c r="H401" t="s">
        <v>75</v>
      </c>
      <c r="I401" t="s"/>
      <c r="J401" t="s">
        <v>76</v>
      </c>
      <c r="K401" t="n">
        <v>98.5</v>
      </c>
      <c r="L401" t="s">
        <v>77</v>
      </c>
      <c r="M401" t="s"/>
      <c r="N401" t="s">
        <v>118</v>
      </c>
      <c r="O401" t="s">
        <v>79</v>
      </c>
      <c r="P401" t="s">
        <v>1267</v>
      </c>
      <c r="Q401" t="s"/>
      <c r="R401" t="s">
        <v>425</v>
      </c>
      <c r="S401" t="s">
        <v>1268</v>
      </c>
      <c r="T401" t="s">
        <v>83</v>
      </c>
      <c r="U401" t="s">
        <v>84</v>
      </c>
      <c r="V401" t="s">
        <v>85</v>
      </c>
      <c r="W401" t="s">
        <v>108</v>
      </c>
      <c r="X401" t="s"/>
      <c r="Y401" t="s">
        <v>87</v>
      </c>
      <c r="Z401">
        <f>HYPERLINK("https://hotelmonitor-cachepage.eclerx.com/savepage/tk_15441703477635856_sr_8422.html","info")</f>
        <v/>
      </c>
      <c r="AA401" t="n">
        <v>211093</v>
      </c>
      <c r="AB401" t="s">
        <v>1277</v>
      </c>
      <c r="AC401" t="s"/>
      <c r="AD401" t="s">
        <v>89</v>
      </c>
      <c r="AE401" t="s"/>
      <c r="AF401" t="s"/>
      <c r="AG401" t="s"/>
      <c r="AH401" t="s"/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51</v>
      </c>
      <c r="AQ401" t="s">
        <v>91</v>
      </c>
      <c r="AR401" t="s"/>
      <c r="AS401" t="s"/>
      <c r="AT401" t="s">
        <v>92</v>
      </c>
      <c r="AU401" t="s">
        <v>90</v>
      </c>
      <c r="AV401" t="s"/>
      <c r="AW401" t="s"/>
      <c r="AX401" t="s">
        <v>90</v>
      </c>
      <c r="AY401" t="n">
        <v>1803828</v>
      </c>
      <c r="AZ401" t="s">
        <v>1270</v>
      </c>
      <c r="BA401" t="s">
        <v>1271</v>
      </c>
      <c r="BB401" t="s">
        <v>1272</v>
      </c>
      <c r="BC401" t="n">
        <v>4.898872</v>
      </c>
      <c r="BD401" t="n">
        <v>52.375911</v>
      </c>
      <c r="BE401" t="s">
        <v>132</v>
      </c>
      <c r="BF401" t="s">
        <v>83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127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1265</v>
      </c>
      <c r="F402" t="n">
        <v>3650161</v>
      </c>
      <c r="G402" t="s">
        <v>74</v>
      </c>
      <c r="H402" t="s">
        <v>75</v>
      </c>
      <c r="I402" t="s"/>
      <c r="J402" t="s">
        <v>76</v>
      </c>
      <c r="K402" t="n">
        <v>98.5</v>
      </c>
      <c r="L402" t="s">
        <v>77</v>
      </c>
      <c r="M402" t="s"/>
      <c r="N402" t="s">
        <v>128</v>
      </c>
      <c r="O402" t="s">
        <v>79</v>
      </c>
      <c r="P402" t="s">
        <v>1267</v>
      </c>
      <c r="Q402" t="s"/>
      <c r="R402" t="s">
        <v>425</v>
      </c>
      <c r="S402" t="s">
        <v>1268</v>
      </c>
      <c r="T402" t="s">
        <v>83</v>
      </c>
      <c r="U402" t="s">
        <v>84</v>
      </c>
      <c r="V402" t="s">
        <v>85</v>
      </c>
      <c r="W402" t="s">
        <v>108</v>
      </c>
      <c r="X402" t="s"/>
      <c r="Y402" t="s">
        <v>87</v>
      </c>
      <c r="Z402">
        <f>HYPERLINK("https://hotelmonitor-cachepage.eclerx.com/savepage/tk_15441703477635856_sr_8422.html","info")</f>
        <v/>
      </c>
      <c r="AA402" t="n">
        <v>211093</v>
      </c>
      <c r="AB402" t="s">
        <v>1278</v>
      </c>
      <c r="AC402" t="s"/>
      <c r="AD402" t="s">
        <v>89</v>
      </c>
      <c r="AE402" t="s"/>
      <c r="AF402" t="s"/>
      <c r="AG402" t="s"/>
      <c r="AH402" t="s"/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51</v>
      </c>
      <c r="AQ402" t="s">
        <v>91</v>
      </c>
      <c r="AR402" t="s"/>
      <c r="AS402" t="s"/>
      <c r="AT402" t="s">
        <v>92</v>
      </c>
      <c r="AU402" t="s">
        <v>90</v>
      </c>
      <c r="AV402" t="s"/>
      <c r="AW402" t="s"/>
      <c r="AX402" t="s">
        <v>90</v>
      </c>
      <c r="AY402" t="n">
        <v>1803828</v>
      </c>
      <c r="AZ402" t="s">
        <v>1270</v>
      </c>
      <c r="BA402" t="s">
        <v>1271</v>
      </c>
      <c r="BB402" t="s">
        <v>1272</v>
      </c>
      <c r="BC402" t="n">
        <v>4.898872</v>
      </c>
      <c r="BD402" t="n">
        <v>52.375911</v>
      </c>
      <c r="BE402" t="s">
        <v>132</v>
      </c>
      <c r="BF402" t="s">
        <v>83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127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1265</v>
      </c>
      <c r="F403" t="n">
        <v>3650161</v>
      </c>
      <c r="G403" t="s">
        <v>74</v>
      </c>
      <c r="H403" t="s">
        <v>75</v>
      </c>
      <c r="I403" t="s"/>
      <c r="J403" t="s">
        <v>76</v>
      </c>
      <c r="K403" t="n">
        <v>93.5</v>
      </c>
      <c r="L403" t="s">
        <v>77</v>
      </c>
      <c r="M403" t="s"/>
      <c r="N403" t="s">
        <v>1266</v>
      </c>
      <c r="O403" t="s">
        <v>79</v>
      </c>
      <c r="P403" t="s">
        <v>1267</v>
      </c>
      <c r="Q403" t="s"/>
      <c r="R403" t="s">
        <v>425</v>
      </c>
      <c r="S403" t="s">
        <v>1279</v>
      </c>
      <c r="T403" t="s">
        <v>83</v>
      </c>
      <c r="U403" t="s">
        <v>84</v>
      </c>
      <c r="V403" t="s">
        <v>85</v>
      </c>
      <c r="W403" t="s">
        <v>86</v>
      </c>
      <c r="X403" t="s"/>
      <c r="Y403" t="s">
        <v>87</v>
      </c>
      <c r="Z403">
        <f>HYPERLINK("https://hotelmonitor-cachepage.eclerx.com/savepage/tk_15441703477635856_sr_8422.html","info")</f>
        <v/>
      </c>
      <c r="AA403" t="n">
        <v>211093</v>
      </c>
      <c r="AB403" t="s">
        <v>1280</v>
      </c>
      <c r="AC403" t="s"/>
      <c r="AD403" t="s">
        <v>89</v>
      </c>
      <c r="AE403" t="s"/>
      <c r="AF403" t="s"/>
      <c r="AG403" t="s"/>
      <c r="AH403" t="s"/>
      <c r="AI403" t="s"/>
      <c r="AJ403" t="s"/>
      <c r="AK403" t="s">
        <v>90</v>
      </c>
      <c r="AL403" t="s"/>
      <c r="AM403" t="s"/>
      <c r="AN403" t="s">
        <v>93</v>
      </c>
      <c r="AO403" t="s">
        <v>1268</v>
      </c>
      <c r="AP403" t="n">
        <v>51</v>
      </c>
      <c r="AQ403" t="s">
        <v>91</v>
      </c>
      <c r="AR403" t="s"/>
      <c r="AS403" t="s"/>
      <c r="AT403" t="s">
        <v>92</v>
      </c>
      <c r="AU403" t="s">
        <v>90</v>
      </c>
      <c r="AV403" t="s"/>
      <c r="AW403" t="s"/>
      <c r="AX403" t="s">
        <v>90</v>
      </c>
      <c r="AY403" t="n">
        <v>1803828</v>
      </c>
      <c r="AZ403" t="s">
        <v>1270</v>
      </c>
      <c r="BA403" t="s">
        <v>1271</v>
      </c>
      <c r="BB403" t="s">
        <v>1272</v>
      </c>
      <c r="BC403" t="n">
        <v>4.898872</v>
      </c>
      <c r="BD403" t="n">
        <v>52.375911</v>
      </c>
      <c r="BE403" t="s">
        <v>289</v>
      </c>
      <c r="BF403" t="s">
        <v>83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127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1265</v>
      </c>
      <c r="F404" t="n">
        <v>3650161</v>
      </c>
      <c r="G404" t="s">
        <v>74</v>
      </c>
      <c r="H404" t="s">
        <v>75</v>
      </c>
      <c r="I404" t="s"/>
      <c r="J404" t="s">
        <v>76</v>
      </c>
      <c r="K404" t="n">
        <v>77</v>
      </c>
      <c r="L404" t="s">
        <v>77</v>
      </c>
      <c r="M404" t="s"/>
      <c r="N404" t="s">
        <v>118</v>
      </c>
      <c r="O404" t="s">
        <v>79</v>
      </c>
      <c r="P404" t="s">
        <v>1267</v>
      </c>
      <c r="Q404" t="s"/>
      <c r="R404" t="s">
        <v>425</v>
      </c>
      <c r="S404" t="s">
        <v>82</v>
      </c>
      <c r="T404" t="s">
        <v>83</v>
      </c>
      <c r="U404" t="s">
        <v>84</v>
      </c>
      <c r="V404" t="s">
        <v>85</v>
      </c>
      <c r="W404" t="s">
        <v>86</v>
      </c>
      <c r="X404" t="s"/>
      <c r="Y404" t="s">
        <v>87</v>
      </c>
      <c r="Z404">
        <f>HYPERLINK("https://hotelmonitor-cachepage.eclerx.com/savepage/tk_15441703477635856_sr_8422.html","info")</f>
        <v/>
      </c>
      <c r="AA404" t="n">
        <v>211093</v>
      </c>
      <c r="AB404" t="s">
        <v>1281</v>
      </c>
      <c r="AC404" t="s"/>
      <c r="AD404" t="s">
        <v>89</v>
      </c>
      <c r="AE404" t="s"/>
      <c r="AF404" t="s"/>
      <c r="AG404" t="s"/>
      <c r="AH404" t="s"/>
      <c r="AI404" t="s"/>
      <c r="AJ404" t="s"/>
      <c r="AK404" t="s">
        <v>90</v>
      </c>
      <c r="AL404" t="s"/>
      <c r="AM404" t="s"/>
      <c r="AN404" t="s">
        <v>93</v>
      </c>
      <c r="AO404" t="s">
        <v>289</v>
      </c>
      <c r="AP404" t="n">
        <v>51</v>
      </c>
      <c r="AQ404" t="s">
        <v>91</v>
      </c>
      <c r="AR404" t="s"/>
      <c r="AS404" t="s"/>
      <c r="AT404" t="s">
        <v>92</v>
      </c>
      <c r="AU404" t="s">
        <v>90</v>
      </c>
      <c r="AV404" t="s"/>
      <c r="AW404" t="s"/>
      <c r="AX404" t="s">
        <v>90</v>
      </c>
      <c r="AY404" t="n">
        <v>1803828</v>
      </c>
      <c r="AZ404" t="s">
        <v>1270</v>
      </c>
      <c r="BA404" t="s">
        <v>1271</v>
      </c>
      <c r="BB404" t="s">
        <v>1272</v>
      </c>
      <c r="BC404" t="n">
        <v>4.898872</v>
      </c>
      <c r="BD404" t="n">
        <v>52.375911</v>
      </c>
      <c r="BE404" t="s">
        <v>983</v>
      </c>
      <c r="BF404" t="s">
        <v>83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127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1265</v>
      </c>
      <c r="F405" t="n">
        <v>3650161</v>
      </c>
      <c r="G405" t="s">
        <v>74</v>
      </c>
      <c r="H405" t="s">
        <v>75</v>
      </c>
      <c r="I405" t="s"/>
      <c r="J405" t="s">
        <v>76</v>
      </c>
      <c r="K405" t="n">
        <v>77</v>
      </c>
      <c r="L405" t="s">
        <v>77</v>
      </c>
      <c r="M405" t="s"/>
      <c r="N405" t="s">
        <v>128</v>
      </c>
      <c r="O405" t="s">
        <v>79</v>
      </c>
      <c r="P405" t="s">
        <v>1267</v>
      </c>
      <c r="Q405" t="s"/>
      <c r="R405" t="s">
        <v>425</v>
      </c>
      <c r="S405" t="s">
        <v>82</v>
      </c>
      <c r="T405" t="s">
        <v>83</v>
      </c>
      <c r="U405" t="s">
        <v>84</v>
      </c>
      <c r="V405" t="s">
        <v>85</v>
      </c>
      <c r="W405" t="s">
        <v>86</v>
      </c>
      <c r="X405" t="s"/>
      <c r="Y405" t="s">
        <v>87</v>
      </c>
      <c r="Z405">
        <f>HYPERLINK("https://hotelmonitor-cachepage.eclerx.com/savepage/tk_15441703477635856_sr_8422.html","info")</f>
        <v/>
      </c>
      <c r="AA405" t="n">
        <v>211093</v>
      </c>
      <c r="AB405" t="s">
        <v>1282</v>
      </c>
      <c r="AC405" t="s"/>
      <c r="AD405" t="s">
        <v>89</v>
      </c>
      <c r="AE405" t="s"/>
      <c r="AF405" t="s"/>
      <c r="AG405" t="s"/>
      <c r="AH405" t="s"/>
      <c r="AI405" t="s"/>
      <c r="AJ405" t="s"/>
      <c r="AK405" t="s">
        <v>90</v>
      </c>
      <c r="AL405" t="s"/>
      <c r="AM405" t="s"/>
      <c r="AN405" t="s">
        <v>93</v>
      </c>
      <c r="AO405" t="s">
        <v>289</v>
      </c>
      <c r="AP405" t="n">
        <v>51</v>
      </c>
      <c r="AQ405" t="s">
        <v>91</v>
      </c>
      <c r="AR405" t="s"/>
      <c r="AS405" t="s"/>
      <c r="AT405" t="s">
        <v>92</v>
      </c>
      <c r="AU405" t="s">
        <v>90</v>
      </c>
      <c r="AV405" t="s"/>
      <c r="AW405" t="s"/>
      <c r="AX405" t="s">
        <v>90</v>
      </c>
      <c r="AY405" t="n">
        <v>1803828</v>
      </c>
      <c r="AZ405" t="s">
        <v>1270</v>
      </c>
      <c r="BA405" t="s">
        <v>1271</v>
      </c>
      <c r="BB405" t="s">
        <v>1272</v>
      </c>
      <c r="BC405" t="n">
        <v>4.898872</v>
      </c>
      <c r="BD405" t="n">
        <v>52.375911</v>
      </c>
      <c r="BE405" t="s">
        <v>983</v>
      </c>
      <c r="BF405" t="s">
        <v>83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127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1283</v>
      </c>
      <c r="F406" t="n">
        <v>150212</v>
      </c>
      <c r="G406" t="s">
        <v>74</v>
      </c>
      <c r="H406" t="s">
        <v>75</v>
      </c>
      <c r="I406" t="s"/>
      <c r="J406" t="s">
        <v>76</v>
      </c>
      <c r="K406" t="n">
        <v>264.5</v>
      </c>
      <c r="L406" t="s">
        <v>77</v>
      </c>
      <c r="M406" t="s"/>
      <c r="N406" t="s">
        <v>507</v>
      </c>
      <c r="O406" t="s">
        <v>79</v>
      </c>
      <c r="P406" t="s">
        <v>1284</v>
      </c>
      <c r="Q406" t="s"/>
      <c r="R406" t="s">
        <v>521</v>
      </c>
      <c r="S406" t="s">
        <v>1285</v>
      </c>
      <c r="T406" t="s">
        <v>83</v>
      </c>
      <c r="U406" t="s">
        <v>84</v>
      </c>
      <c r="V406" t="s">
        <v>85</v>
      </c>
      <c r="W406" t="s">
        <v>108</v>
      </c>
      <c r="X406" t="s"/>
      <c r="Y406" t="s">
        <v>87</v>
      </c>
      <c r="Z406">
        <f>HYPERLINK("https://hotelmonitor-cachepage.eclerx.com/savepage/tk_1544170335097028_sr_8422.html","info")</f>
        <v/>
      </c>
      <c r="AA406" t="n">
        <v>5881</v>
      </c>
      <c r="AB406" t="s">
        <v>1286</v>
      </c>
      <c r="AC406" t="s"/>
      <c r="AD406" t="s">
        <v>89</v>
      </c>
      <c r="AE406" t="s"/>
      <c r="AF406" t="s"/>
      <c r="AG406" t="s"/>
      <c r="AH406" t="s"/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26</v>
      </c>
      <c r="AQ406" t="s">
        <v>91</v>
      </c>
      <c r="AR406" t="s"/>
      <c r="AS406" t="s"/>
      <c r="AT406" t="s">
        <v>92</v>
      </c>
      <c r="AU406" t="s">
        <v>90</v>
      </c>
      <c r="AV406" t="s"/>
      <c r="AW406" t="s"/>
      <c r="AX406" t="s">
        <v>90</v>
      </c>
      <c r="AY406" t="n">
        <v>5954067</v>
      </c>
      <c r="AZ406" t="s">
        <v>1287</v>
      </c>
      <c r="BA406" t="s">
        <v>1288</v>
      </c>
      <c r="BB406" t="s">
        <v>1289</v>
      </c>
      <c r="BC406" t="n">
        <v>4.894</v>
      </c>
      <c r="BD406" t="n">
        <v>52.372</v>
      </c>
      <c r="BE406" t="s">
        <v>1133</v>
      </c>
      <c r="BF406" t="s">
        <v>83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127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1283</v>
      </c>
      <c r="F407" t="n">
        <v>150212</v>
      </c>
      <c r="G407" t="s">
        <v>74</v>
      </c>
      <c r="H407" t="s">
        <v>75</v>
      </c>
      <c r="I407" t="s"/>
      <c r="J407" t="s">
        <v>76</v>
      </c>
      <c r="K407" t="n">
        <v>357</v>
      </c>
      <c r="L407" t="s">
        <v>77</v>
      </c>
      <c r="M407" t="s"/>
      <c r="N407" t="s">
        <v>1290</v>
      </c>
      <c r="O407" t="s">
        <v>79</v>
      </c>
      <c r="P407" t="s">
        <v>1284</v>
      </c>
      <c r="Q407" t="s"/>
      <c r="R407" t="s">
        <v>521</v>
      </c>
      <c r="S407" t="s">
        <v>1291</v>
      </c>
      <c r="T407" t="s">
        <v>83</v>
      </c>
      <c r="U407" t="s">
        <v>84</v>
      </c>
      <c r="V407" t="s">
        <v>85</v>
      </c>
      <c r="W407" t="s">
        <v>108</v>
      </c>
      <c r="X407" t="s"/>
      <c r="Y407" t="s">
        <v>87</v>
      </c>
      <c r="Z407">
        <f>HYPERLINK("https://hotelmonitor-cachepage.eclerx.com/savepage/tk_1544170335097028_sr_8422.html","info")</f>
        <v/>
      </c>
      <c r="AA407" t="n">
        <v>5881</v>
      </c>
      <c r="AB407" t="s">
        <v>1292</v>
      </c>
      <c r="AC407" t="s"/>
      <c r="AD407" t="s">
        <v>89</v>
      </c>
      <c r="AE407" t="s"/>
      <c r="AF407" t="s"/>
      <c r="AG407" t="s"/>
      <c r="AH407" t="s"/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26</v>
      </c>
      <c r="AQ407" t="s">
        <v>91</v>
      </c>
      <c r="AR407" t="s"/>
      <c r="AS407" t="s"/>
      <c r="AT407" t="s">
        <v>92</v>
      </c>
      <c r="AU407" t="s">
        <v>90</v>
      </c>
      <c r="AV407" t="s"/>
      <c r="AW407" t="s"/>
      <c r="AX407" t="s">
        <v>90</v>
      </c>
      <c r="AY407" t="n">
        <v>5954067</v>
      </c>
      <c r="AZ407" t="s">
        <v>1287</v>
      </c>
      <c r="BA407" t="s">
        <v>1288</v>
      </c>
      <c r="BB407" t="s">
        <v>1289</v>
      </c>
      <c r="BC407" t="n">
        <v>4.894</v>
      </c>
      <c r="BD407" t="n">
        <v>52.372</v>
      </c>
      <c r="BE407" t="s">
        <v>1293</v>
      </c>
      <c r="BF407" t="s">
        <v>83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127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1283</v>
      </c>
      <c r="F408" t="n">
        <v>150212</v>
      </c>
      <c r="G408" t="s">
        <v>74</v>
      </c>
      <c r="H408" t="s">
        <v>75</v>
      </c>
      <c r="I408" t="s"/>
      <c r="J408" t="s">
        <v>76</v>
      </c>
      <c r="K408" t="n">
        <v>225.5</v>
      </c>
      <c r="L408" t="s">
        <v>77</v>
      </c>
      <c r="M408" t="s"/>
      <c r="N408" t="s">
        <v>484</v>
      </c>
      <c r="O408" t="s">
        <v>79</v>
      </c>
      <c r="P408" t="s">
        <v>1284</v>
      </c>
      <c r="Q408" t="s"/>
      <c r="R408" t="s">
        <v>521</v>
      </c>
      <c r="S408" t="s">
        <v>1294</v>
      </c>
      <c r="T408" t="s">
        <v>83</v>
      </c>
      <c r="U408" t="s">
        <v>84</v>
      </c>
      <c r="V408" t="s">
        <v>85</v>
      </c>
      <c r="W408" t="s">
        <v>86</v>
      </c>
      <c r="X408" t="s"/>
      <c r="Y408" t="s">
        <v>87</v>
      </c>
      <c r="Z408">
        <f>HYPERLINK("https://hotelmonitor-cachepage.eclerx.com/savepage/tk_1544170335097028_sr_8422.html","info")</f>
        <v/>
      </c>
      <c r="AA408" t="n">
        <v>5881</v>
      </c>
      <c r="AB408" t="s">
        <v>1295</v>
      </c>
      <c r="AC408" t="s"/>
      <c r="AD408" t="s">
        <v>89</v>
      </c>
      <c r="AE408" t="s"/>
      <c r="AF408" t="s"/>
      <c r="AG408" t="s"/>
      <c r="AH408" t="s"/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26</v>
      </c>
      <c r="AQ408" t="s">
        <v>91</v>
      </c>
      <c r="AR408" t="s"/>
      <c r="AS408" t="s"/>
      <c r="AT408" t="s">
        <v>92</v>
      </c>
      <c r="AU408" t="s">
        <v>90</v>
      </c>
      <c r="AV408" t="s"/>
      <c r="AW408" t="s"/>
      <c r="AX408" t="s">
        <v>90</v>
      </c>
      <c r="AY408" t="n">
        <v>5954067</v>
      </c>
      <c r="AZ408" t="s">
        <v>1287</v>
      </c>
      <c r="BA408" t="s">
        <v>1288</v>
      </c>
      <c r="BB408" t="s">
        <v>1289</v>
      </c>
      <c r="BC408" t="n">
        <v>4.894</v>
      </c>
      <c r="BD408" t="n">
        <v>52.372</v>
      </c>
      <c r="BE408" t="s">
        <v>1125</v>
      </c>
      <c r="BF408" t="s">
        <v>83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127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1283</v>
      </c>
      <c r="F409" t="n">
        <v>150212</v>
      </c>
      <c r="G409" t="s">
        <v>74</v>
      </c>
      <c r="H409" t="s">
        <v>75</v>
      </c>
      <c r="I409" t="s"/>
      <c r="J409" t="s">
        <v>76</v>
      </c>
      <c r="K409" t="n">
        <v>317.5</v>
      </c>
      <c r="L409" t="s">
        <v>77</v>
      </c>
      <c r="M409" t="s"/>
      <c r="N409" t="s">
        <v>1296</v>
      </c>
      <c r="O409" t="s">
        <v>79</v>
      </c>
      <c r="P409" t="s">
        <v>1284</v>
      </c>
      <c r="Q409" t="s"/>
      <c r="R409" t="s">
        <v>521</v>
      </c>
      <c r="S409" t="s">
        <v>1297</v>
      </c>
      <c r="T409" t="s">
        <v>83</v>
      </c>
      <c r="U409" t="s">
        <v>84</v>
      </c>
      <c r="V409" t="s">
        <v>85</v>
      </c>
      <c r="W409" t="s">
        <v>86</v>
      </c>
      <c r="X409" t="s"/>
      <c r="Y409" t="s">
        <v>87</v>
      </c>
      <c r="Z409">
        <f>HYPERLINK("https://hotelmonitor-cachepage.eclerx.com/savepage/tk_1544170335097028_sr_8422.html","info")</f>
        <v/>
      </c>
      <c r="AA409" t="n">
        <v>5881</v>
      </c>
      <c r="AB409" t="s">
        <v>1298</v>
      </c>
      <c r="AC409" t="s"/>
      <c r="AD409" t="s">
        <v>89</v>
      </c>
      <c r="AE409" t="s"/>
      <c r="AF409" t="s"/>
      <c r="AG409" t="s"/>
      <c r="AH409" t="s"/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26</v>
      </c>
      <c r="AQ409" t="s">
        <v>91</v>
      </c>
      <c r="AR409" t="s"/>
      <c r="AS409" t="s"/>
      <c r="AT409" t="s">
        <v>92</v>
      </c>
      <c r="AU409" t="s">
        <v>90</v>
      </c>
      <c r="AV409" t="s"/>
      <c r="AW409" t="s"/>
      <c r="AX409" t="s">
        <v>90</v>
      </c>
      <c r="AY409" t="n">
        <v>5954067</v>
      </c>
      <c r="AZ409" t="s">
        <v>1287</v>
      </c>
      <c r="BA409" t="s">
        <v>1288</v>
      </c>
      <c r="BB409" t="s">
        <v>1289</v>
      </c>
      <c r="BC409" t="n">
        <v>4.894</v>
      </c>
      <c r="BD409" t="n">
        <v>52.372</v>
      </c>
      <c r="BE409" t="s">
        <v>1299</v>
      </c>
      <c r="BF409" t="s">
        <v>83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127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1283</v>
      </c>
      <c r="F410" t="n">
        <v>150212</v>
      </c>
      <c r="G410" t="s">
        <v>74</v>
      </c>
      <c r="H410" t="s">
        <v>75</v>
      </c>
      <c r="I410" t="s"/>
      <c r="J410" t="s">
        <v>76</v>
      </c>
      <c r="K410" t="n">
        <v>268</v>
      </c>
      <c r="L410" t="s">
        <v>77</v>
      </c>
      <c r="M410" t="s"/>
      <c r="N410" t="s">
        <v>277</v>
      </c>
      <c r="O410" t="s">
        <v>79</v>
      </c>
      <c r="P410" t="s">
        <v>1284</v>
      </c>
      <c r="Q410" t="s"/>
      <c r="R410" t="s">
        <v>521</v>
      </c>
      <c r="S410" t="s">
        <v>947</v>
      </c>
      <c r="T410" t="s">
        <v>83</v>
      </c>
      <c r="U410" t="s">
        <v>84</v>
      </c>
      <c r="V410" t="s">
        <v>85</v>
      </c>
      <c r="W410" t="s">
        <v>108</v>
      </c>
      <c r="X410" t="s"/>
      <c r="Y410" t="s">
        <v>87</v>
      </c>
      <c r="Z410">
        <f>HYPERLINK("https://hotelmonitor-cachepage.eclerx.com/savepage/tk_1544170335097028_sr_8422.html","info")</f>
        <v/>
      </c>
      <c r="AA410" t="n">
        <v>5881</v>
      </c>
      <c r="AB410" t="s">
        <v>1300</v>
      </c>
      <c r="AC410" t="s"/>
      <c r="AD410" t="s">
        <v>89</v>
      </c>
      <c r="AE410" t="s"/>
      <c r="AF410" t="s"/>
      <c r="AG410" t="s"/>
      <c r="AH410" t="s"/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26</v>
      </c>
      <c r="AQ410" t="s">
        <v>91</v>
      </c>
      <c r="AR410" t="s"/>
      <c r="AS410" t="s"/>
      <c r="AT410" t="s">
        <v>92</v>
      </c>
      <c r="AU410" t="s">
        <v>90</v>
      </c>
      <c r="AV410" t="s"/>
      <c r="AW410" t="s"/>
      <c r="AX410" t="s">
        <v>90</v>
      </c>
      <c r="AY410" t="n">
        <v>5954067</v>
      </c>
      <c r="AZ410" t="s">
        <v>1287</v>
      </c>
      <c r="BA410" t="s">
        <v>1288</v>
      </c>
      <c r="BB410" t="s">
        <v>1289</v>
      </c>
      <c r="BC410" t="n">
        <v>4.894</v>
      </c>
      <c r="BD410" t="n">
        <v>52.372</v>
      </c>
      <c r="BE410" t="s">
        <v>1301</v>
      </c>
      <c r="BF410" t="s">
        <v>83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127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1283</v>
      </c>
      <c r="F411" t="n">
        <v>150212</v>
      </c>
      <c r="G411" t="s">
        <v>74</v>
      </c>
      <c r="H411" t="s">
        <v>75</v>
      </c>
      <c r="I411" t="s"/>
      <c r="J411" t="s">
        <v>76</v>
      </c>
      <c r="K411" t="n">
        <v>360.25</v>
      </c>
      <c r="L411" t="s">
        <v>77</v>
      </c>
      <c r="M411" t="s"/>
      <c r="N411" t="s">
        <v>1302</v>
      </c>
      <c r="O411" t="s">
        <v>79</v>
      </c>
      <c r="P411" t="s">
        <v>1284</v>
      </c>
      <c r="Q411" t="s"/>
      <c r="R411" t="s">
        <v>521</v>
      </c>
      <c r="S411" t="s">
        <v>1303</v>
      </c>
      <c r="T411" t="s">
        <v>83</v>
      </c>
      <c r="U411" t="s">
        <v>84</v>
      </c>
      <c r="V411" t="s">
        <v>85</v>
      </c>
      <c r="W411" t="s">
        <v>108</v>
      </c>
      <c r="X411" t="s"/>
      <c r="Y411" t="s">
        <v>87</v>
      </c>
      <c r="Z411">
        <f>HYPERLINK("https://hotelmonitor-cachepage.eclerx.com/savepage/tk_1544170335097028_sr_8422.html","info")</f>
        <v/>
      </c>
      <c r="AA411" t="n">
        <v>5881</v>
      </c>
      <c r="AB411" t="s">
        <v>1304</v>
      </c>
      <c r="AC411" t="s"/>
      <c r="AD411" t="s">
        <v>89</v>
      </c>
      <c r="AE411" t="s"/>
      <c r="AF411" t="s"/>
      <c r="AG411" t="s"/>
      <c r="AH411" t="s"/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26</v>
      </c>
      <c r="AQ411" t="s">
        <v>91</v>
      </c>
      <c r="AR411" t="s"/>
      <c r="AS411" t="s"/>
      <c r="AT411" t="s">
        <v>92</v>
      </c>
      <c r="AU411" t="s">
        <v>90</v>
      </c>
      <c r="AV411" t="s"/>
      <c r="AW411" t="s"/>
      <c r="AX411" t="s">
        <v>90</v>
      </c>
      <c r="AY411" t="n">
        <v>5954067</v>
      </c>
      <c r="AZ411" t="s">
        <v>1287</v>
      </c>
      <c r="BA411" t="s">
        <v>1288</v>
      </c>
      <c r="BB411" t="s">
        <v>1289</v>
      </c>
      <c r="BC411" t="n">
        <v>4.894</v>
      </c>
      <c r="BD411" t="n">
        <v>52.372</v>
      </c>
      <c r="BE411" t="s">
        <v>1305</v>
      </c>
      <c r="BF411" t="s">
        <v>83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127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1283</v>
      </c>
      <c r="F412" t="n">
        <v>150212</v>
      </c>
      <c r="G412" t="s">
        <v>74</v>
      </c>
      <c r="H412" t="s">
        <v>75</v>
      </c>
      <c r="I412" t="s"/>
      <c r="J412" t="s">
        <v>76</v>
      </c>
      <c r="K412" t="n">
        <v>357</v>
      </c>
      <c r="L412" t="s">
        <v>77</v>
      </c>
      <c r="M412" t="s"/>
      <c r="N412" t="s">
        <v>1306</v>
      </c>
      <c r="O412" t="s">
        <v>79</v>
      </c>
      <c r="P412" t="s">
        <v>1284</v>
      </c>
      <c r="Q412" t="s"/>
      <c r="R412" t="s">
        <v>521</v>
      </c>
      <c r="S412" t="s">
        <v>1291</v>
      </c>
      <c r="T412" t="s">
        <v>83</v>
      </c>
      <c r="U412" t="s">
        <v>84</v>
      </c>
      <c r="V412" t="s">
        <v>85</v>
      </c>
      <c r="W412" t="s">
        <v>86</v>
      </c>
      <c r="X412" t="s"/>
      <c r="Y412" t="s">
        <v>87</v>
      </c>
      <c r="Z412">
        <f>HYPERLINK("https://hotelmonitor-cachepage.eclerx.com/savepage/tk_1544170335097028_sr_8422.html","info")</f>
        <v/>
      </c>
      <c r="AA412" t="n">
        <v>5881</v>
      </c>
      <c r="AB412" t="s">
        <v>1307</v>
      </c>
      <c r="AC412" t="s"/>
      <c r="AD412" t="s">
        <v>89</v>
      </c>
      <c r="AE412" t="s"/>
      <c r="AF412" t="s"/>
      <c r="AG412" t="s"/>
      <c r="AH412" t="s"/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26</v>
      </c>
      <c r="AQ412" t="s">
        <v>91</v>
      </c>
      <c r="AR412" t="s"/>
      <c r="AS412" t="s"/>
      <c r="AT412" t="s">
        <v>92</v>
      </c>
      <c r="AU412" t="s">
        <v>90</v>
      </c>
      <c r="AV412" t="s"/>
      <c r="AW412" t="s"/>
      <c r="AX412" t="s">
        <v>90</v>
      </c>
      <c r="AY412" t="n">
        <v>5954067</v>
      </c>
      <c r="AZ412" t="s">
        <v>1287</v>
      </c>
      <c r="BA412" t="s">
        <v>1288</v>
      </c>
      <c r="BB412" t="s">
        <v>1289</v>
      </c>
      <c r="BC412" t="n">
        <v>4.894</v>
      </c>
      <c r="BD412" t="n">
        <v>52.372</v>
      </c>
      <c r="BE412" t="s">
        <v>1293</v>
      </c>
      <c r="BF412" t="s">
        <v>83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127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1283</v>
      </c>
      <c r="F413" t="n">
        <v>150212</v>
      </c>
      <c r="G413" t="s">
        <v>74</v>
      </c>
      <c r="H413" t="s">
        <v>75</v>
      </c>
      <c r="I413" t="s"/>
      <c r="J413" t="s">
        <v>76</v>
      </c>
      <c r="K413" t="n">
        <v>264.5</v>
      </c>
      <c r="L413" t="s">
        <v>77</v>
      </c>
      <c r="M413" t="s"/>
      <c r="N413" t="s">
        <v>512</v>
      </c>
      <c r="O413" t="s">
        <v>79</v>
      </c>
      <c r="P413" t="s">
        <v>1284</v>
      </c>
      <c r="Q413" t="s"/>
      <c r="R413" t="s">
        <v>521</v>
      </c>
      <c r="S413" t="s">
        <v>1285</v>
      </c>
      <c r="T413" t="s">
        <v>83</v>
      </c>
      <c r="U413" t="s">
        <v>84</v>
      </c>
      <c r="V413" t="s">
        <v>85</v>
      </c>
      <c r="W413" t="s">
        <v>86</v>
      </c>
      <c r="X413" t="s"/>
      <c r="Y413" t="s">
        <v>87</v>
      </c>
      <c r="Z413">
        <f>HYPERLINK("https://hotelmonitor-cachepage.eclerx.com/savepage/tk_1544170335097028_sr_8422.html","info")</f>
        <v/>
      </c>
      <c r="AA413" t="n">
        <v>5881</v>
      </c>
      <c r="AB413" t="s">
        <v>1308</v>
      </c>
      <c r="AC413" t="s"/>
      <c r="AD413" t="s">
        <v>89</v>
      </c>
      <c r="AE413" t="s"/>
      <c r="AF413" t="s"/>
      <c r="AG413" t="s"/>
      <c r="AH413" t="s"/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26</v>
      </c>
      <c r="AQ413" t="s">
        <v>91</v>
      </c>
      <c r="AR413" t="s"/>
      <c r="AS413" t="s"/>
      <c r="AT413" t="s">
        <v>92</v>
      </c>
      <c r="AU413" t="s">
        <v>90</v>
      </c>
      <c r="AV413" t="s"/>
      <c r="AW413" t="s"/>
      <c r="AX413" t="s">
        <v>90</v>
      </c>
      <c r="AY413" t="n">
        <v>5954067</v>
      </c>
      <c r="AZ413" t="s">
        <v>1287</v>
      </c>
      <c r="BA413" t="s">
        <v>1288</v>
      </c>
      <c r="BB413" t="s">
        <v>1289</v>
      </c>
      <c r="BC413" t="n">
        <v>4.894</v>
      </c>
      <c r="BD413" t="n">
        <v>52.372</v>
      </c>
      <c r="BE413" t="s">
        <v>1133</v>
      </c>
      <c r="BF413" t="s">
        <v>83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127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1283</v>
      </c>
      <c r="F414" t="n">
        <v>150212</v>
      </c>
      <c r="G414" t="s">
        <v>74</v>
      </c>
      <c r="H414" t="s">
        <v>75</v>
      </c>
      <c r="I414" t="s"/>
      <c r="J414" t="s">
        <v>76</v>
      </c>
      <c r="K414" t="n">
        <v>309.5</v>
      </c>
      <c r="L414" t="s">
        <v>77</v>
      </c>
      <c r="M414" t="s"/>
      <c r="N414" t="s">
        <v>499</v>
      </c>
      <c r="O414" t="s">
        <v>79</v>
      </c>
      <c r="P414" t="s">
        <v>1284</v>
      </c>
      <c r="Q414" t="s"/>
      <c r="R414" t="s">
        <v>521</v>
      </c>
      <c r="S414" t="s">
        <v>1309</v>
      </c>
      <c r="T414" t="s">
        <v>83</v>
      </c>
      <c r="U414" t="s">
        <v>84</v>
      </c>
      <c r="V414" t="s">
        <v>85</v>
      </c>
      <c r="W414" t="s">
        <v>108</v>
      </c>
      <c r="X414" t="s"/>
      <c r="Y414" t="s">
        <v>87</v>
      </c>
      <c r="Z414">
        <f>HYPERLINK("https://hotelmonitor-cachepage.eclerx.com/savepage/tk_1544170335097028_sr_8422.html","info")</f>
        <v/>
      </c>
      <c r="AA414" t="n">
        <v>5881</v>
      </c>
      <c r="AB414" t="s">
        <v>1310</v>
      </c>
      <c r="AC414" t="s"/>
      <c r="AD414" t="s">
        <v>89</v>
      </c>
      <c r="AE414" t="s"/>
      <c r="AF414" t="s"/>
      <c r="AG414" t="s"/>
      <c r="AH414" t="s"/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26</v>
      </c>
      <c r="AQ414" t="s">
        <v>91</v>
      </c>
      <c r="AR414" t="s"/>
      <c r="AS414" t="s"/>
      <c r="AT414" t="s">
        <v>92</v>
      </c>
      <c r="AU414" t="s">
        <v>90</v>
      </c>
      <c r="AV414" t="s"/>
      <c r="AW414" t="s"/>
      <c r="AX414" t="s">
        <v>90</v>
      </c>
      <c r="AY414" t="n">
        <v>5954067</v>
      </c>
      <c r="AZ414" t="s">
        <v>1287</v>
      </c>
      <c r="BA414" t="s">
        <v>1288</v>
      </c>
      <c r="BB414" t="s">
        <v>1289</v>
      </c>
      <c r="BC414" t="n">
        <v>4.894</v>
      </c>
      <c r="BD414" t="n">
        <v>52.372</v>
      </c>
      <c r="BE414" t="s">
        <v>705</v>
      </c>
      <c r="BF414" t="s">
        <v>83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127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1283</v>
      </c>
      <c r="F415" t="n">
        <v>150212</v>
      </c>
      <c r="G415" t="s">
        <v>74</v>
      </c>
      <c r="H415" t="s">
        <v>75</v>
      </c>
      <c r="I415" t="s"/>
      <c r="J415" t="s">
        <v>76</v>
      </c>
      <c r="K415" t="n">
        <v>402</v>
      </c>
      <c r="L415" t="s">
        <v>77</v>
      </c>
      <c r="M415" t="s"/>
      <c r="N415" t="s">
        <v>1311</v>
      </c>
      <c r="O415" t="s">
        <v>79</v>
      </c>
      <c r="P415" t="s">
        <v>1284</v>
      </c>
      <c r="Q415" t="s"/>
      <c r="R415" t="s">
        <v>521</v>
      </c>
      <c r="S415" t="s">
        <v>1312</v>
      </c>
      <c r="T415" t="s">
        <v>83</v>
      </c>
      <c r="U415" t="s">
        <v>84</v>
      </c>
      <c r="V415" t="s">
        <v>85</v>
      </c>
      <c r="W415" t="s">
        <v>108</v>
      </c>
      <c r="X415" t="s"/>
      <c r="Y415" t="s">
        <v>87</v>
      </c>
      <c r="Z415">
        <f>HYPERLINK("https://hotelmonitor-cachepage.eclerx.com/savepage/tk_1544170335097028_sr_8422.html","info")</f>
        <v/>
      </c>
      <c r="AA415" t="n">
        <v>5881</v>
      </c>
      <c r="AB415" t="s">
        <v>1313</v>
      </c>
      <c r="AC415" t="s"/>
      <c r="AD415" t="s">
        <v>89</v>
      </c>
      <c r="AE415" t="s"/>
      <c r="AF415" t="s"/>
      <c r="AG415" t="s"/>
      <c r="AH415" t="s"/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26</v>
      </c>
      <c r="AQ415" t="s">
        <v>91</v>
      </c>
      <c r="AR415" t="s"/>
      <c r="AS415" t="s"/>
      <c r="AT415" t="s">
        <v>92</v>
      </c>
      <c r="AU415" t="s">
        <v>90</v>
      </c>
      <c r="AV415" t="s"/>
      <c r="AW415" t="s"/>
      <c r="AX415" t="s">
        <v>90</v>
      </c>
      <c r="AY415" t="n">
        <v>5954067</v>
      </c>
      <c r="AZ415" t="s">
        <v>1287</v>
      </c>
      <c r="BA415" t="s">
        <v>1288</v>
      </c>
      <c r="BB415" t="s">
        <v>1289</v>
      </c>
      <c r="BC415" t="n">
        <v>4.894</v>
      </c>
      <c r="BD415" t="n">
        <v>52.372</v>
      </c>
      <c r="BE415" t="s">
        <v>1314</v>
      </c>
      <c r="BF415" t="s">
        <v>83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127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1315</v>
      </c>
      <c r="F416" t="n">
        <v>278786</v>
      </c>
      <c r="G416" t="s">
        <v>74</v>
      </c>
      <c r="H416" t="s">
        <v>75</v>
      </c>
      <c r="I416" t="s"/>
      <c r="J416" t="s">
        <v>76</v>
      </c>
      <c r="K416" t="n">
        <v>81.5</v>
      </c>
      <c r="L416" t="s">
        <v>77</v>
      </c>
      <c r="M416" t="s"/>
      <c r="N416" t="s">
        <v>240</v>
      </c>
      <c r="O416" t="s">
        <v>79</v>
      </c>
      <c r="P416" t="s">
        <v>1316</v>
      </c>
      <c r="Q416" t="s"/>
      <c r="R416" t="s">
        <v>81</v>
      </c>
      <c r="S416" t="s">
        <v>257</v>
      </c>
      <c r="T416" t="s">
        <v>83</v>
      </c>
      <c r="U416" t="s">
        <v>84</v>
      </c>
      <c r="V416" t="s">
        <v>85</v>
      </c>
      <c r="W416" t="s">
        <v>86</v>
      </c>
      <c r="X416" t="s"/>
      <c r="Y416" t="s">
        <v>87</v>
      </c>
      <c r="Z416">
        <f>HYPERLINK("https://hotelmonitor-cachepage.eclerx.com/savepage/tk_15441703304818687_sr_8422.html","info")</f>
        <v/>
      </c>
      <c r="AA416" t="n">
        <v>5898</v>
      </c>
      <c r="AB416" t="s">
        <v>1317</v>
      </c>
      <c r="AC416" t="s"/>
      <c r="AD416" t="s">
        <v>89</v>
      </c>
      <c r="AE416" t="s"/>
      <c r="AF416" t="s"/>
      <c r="AG416" t="s"/>
      <c r="AH416" t="s"/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15</v>
      </c>
      <c r="AQ416" t="s">
        <v>91</v>
      </c>
      <c r="AR416" t="s"/>
      <c r="AS416" t="s"/>
      <c r="AT416" t="s">
        <v>92</v>
      </c>
      <c r="AU416" t="s">
        <v>90</v>
      </c>
      <c r="AV416" t="s"/>
      <c r="AW416" t="s"/>
      <c r="AX416" t="s">
        <v>93</v>
      </c>
      <c r="AY416" t="n">
        <v>3863181</v>
      </c>
      <c r="AZ416" t="s">
        <v>1318</v>
      </c>
      <c r="BA416" t="s">
        <v>1319</v>
      </c>
      <c r="BB416" t="s">
        <v>1320</v>
      </c>
      <c r="BC416" t="n">
        <v>4.70795</v>
      </c>
      <c r="BD416" t="n">
        <v>52.2964</v>
      </c>
      <c r="BE416" t="s">
        <v>1321</v>
      </c>
      <c r="BF416" t="s">
        <v>83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98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1315</v>
      </c>
      <c r="F417" t="n">
        <v>278786</v>
      </c>
      <c r="G417" t="s">
        <v>74</v>
      </c>
      <c r="H417" t="s">
        <v>75</v>
      </c>
      <c r="I417" t="s"/>
      <c r="J417" t="s">
        <v>76</v>
      </c>
      <c r="K417" t="n">
        <v>81.5</v>
      </c>
      <c r="L417" t="s">
        <v>77</v>
      </c>
      <c r="M417" t="s"/>
      <c r="N417" t="s">
        <v>1322</v>
      </c>
      <c r="O417" t="s">
        <v>79</v>
      </c>
      <c r="P417" t="s">
        <v>1316</v>
      </c>
      <c r="Q417" t="s"/>
      <c r="R417" t="s">
        <v>81</v>
      </c>
      <c r="S417" t="s">
        <v>257</v>
      </c>
      <c r="T417" t="s">
        <v>83</v>
      </c>
      <c r="U417" t="s">
        <v>84</v>
      </c>
      <c r="V417" t="s">
        <v>85</v>
      </c>
      <c r="W417" t="s">
        <v>86</v>
      </c>
      <c r="X417" t="s"/>
      <c r="Y417" t="s">
        <v>87</v>
      </c>
      <c r="Z417">
        <f>HYPERLINK("https://hotelmonitor-cachepage.eclerx.com/savepage/tk_15441703304818687_sr_8422.html","info")</f>
        <v/>
      </c>
      <c r="AA417" t="n">
        <v>5898</v>
      </c>
      <c r="AB417" t="s">
        <v>1323</v>
      </c>
      <c r="AC417" t="s"/>
      <c r="AD417" t="s">
        <v>89</v>
      </c>
      <c r="AE417" t="s"/>
      <c r="AF417" t="s"/>
      <c r="AG417" t="s"/>
      <c r="AH417" t="s"/>
      <c r="AI417" t="s"/>
      <c r="AJ417" t="s"/>
      <c r="AK417" t="s">
        <v>90</v>
      </c>
      <c r="AL417" t="s"/>
      <c r="AM417" t="s"/>
      <c r="AN417" t="s">
        <v>90</v>
      </c>
      <c r="AO417" t="s"/>
      <c r="AP417" t="n">
        <v>15</v>
      </c>
      <c r="AQ417" t="s">
        <v>91</v>
      </c>
      <c r="AR417" t="s"/>
      <c r="AS417" t="s"/>
      <c r="AT417" t="s">
        <v>92</v>
      </c>
      <c r="AU417" t="s">
        <v>90</v>
      </c>
      <c r="AV417" t="s"/>
      <c r="AW417" t="s"/>
      <c r="AX417" t="s">
        <v>93</v>
      </c>
      <c r="AY417" t="n">
        <v>3863181</v>
      </c>
      <c r="AZ417" t="s">
        <v>1318</v>
      </c>
      <c r="BA417" t="s">
        <v>1319</v>
      </c>
      <c r="BB417" t="s">
        <v>1320</v>
      </c>
      <c r="BC417" t="n">
        <v>4.70795</v>
      </c>
      <c r="BD417" t="n">
        <v>52.2964</v>
      </c>
      <c r="BE417" t="s">
        <v>1321</v>
      </c>
      <c r="BF417" t="s">
        <v>83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98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1315</v>
      </c>
      <c r="F418" t="n">
        <v>278786</v>
      </c>
      <c r="G418" t="s">
        <v>74</v>
      </c>
      <c r="H418" t="s">
        <v>75</v>
      </c>
      <c r="I418" t="s"/>
      <c r="J418" t="s">
        <v>76</v>
      </c>
      <c r="K418" t="n">
        <v>95.5</v>
      </c>
      <c r="L418" t="s">
        <v>77</v>
      </c>
      <c r="M418" t="s"/>
      <c r="N418" t="s">
        <v>240</v>
      </c>
      <c r="O418" t="s">
        <v>79</v>
      </c>
      <c r="P418" t="s">
        <v>1316</v>
      </c>
      <c r="Q418" t="s"/>
      <c r="R418" t="s">
        <v>81</v>
      </c>
      <c r="S418" t="s">
        <v>1324</v>
      </c>
      <c r="T418" t="s">
        <v>83</v>
      </c>
      <c r="U418" t="s">
        <v>84</v>
      </c>
      <c r="V418" t="s">
        <v>85</v>
      </c>
      <c r="W418" t="s">
        <v>86</v>
      </c>
      <c r="X418" t="s"/>
      <c r="Y418" t="s">
        <v>87</v>
      </c>
      <c r="Z418">
        <f>HYPERLINK("https://hotelmonitor-cachepage.eclerx.com/savepage/tk_15441703304818687_sr_8422.html","info")</f>
        <v/>
      </c>
      <c r="AA418" t="n">
        <v>5898</v>
      </c>
      <c r="AB418" t="s">
        <v>1325</v>
      </c>
      <c r="AC418" t="s"/>
      <c r="AD418" t="s">
        <v>89</v>
      </c>
      <c r="AE418" t="s"/>
      <c r="AF418" t="s"/>
      <c r="AG418" t="s"/>
      <c r="AH418" t="s"/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15</v>
      </c>
      <c r="AQ418" t="s">
        <v>91</v>
      </c>
      <c r="AR418" t="s"/>
      <c r="AS418" t="s"/>
      <c r="AT418" t="s">
        <v>92</v>
      </c>
      <c r="AU418" t="s">
        <v>90</v>
      </c>
      <c r="AV418" t="s"/>
      <c r="AW418" t="s"/>
      <c r="AX418" t="s">
        <v>93</v>
      </c>
      <c r="AY418" t="n">
        <v>3863181</v>
      </c>
      <c r="AZ418" t="s">
        <v>1318</v>
      </c>
      <c r="BA418" t="s">
        <v>1319</v>
      </c>
      <c r="BB418" t="s">
        <v>1320</v>
      </c>
      <c r="BC418" t="n">
        <v>4.70795</v>
      </c>
      <c r="BD418" t="n">
        <v>52.2964</v>
      </c>
      <c r="BE418" t="s">
        <v>372</v>
      </c>
      <c r="BF418" t="s">
        <v>83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98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1315</v>
      </c>
      <c r="F419" t="n">
        <v>278786</v>
      </c>
      <c r="G419" t="s">
        <v>74</v>
      </c>
      <c r="H419" t="s">
        <v>75</v>
      </c>
      <c r="I419" t="s"/>
      <c r="J419" t="s">
        <v>76</v>
      </c>
      <c r="K419" t="n">
        <v>95.5</v>
      </c>
      <c r="L419" t="s">
        <v>77</v>
      </c>
      <c r="M419" t="s"/>
      <c r="N419" t="s">
        <v>1322</v>
      </c>
      <c r="O419" t="s">
        <v>79</v>
      </c>
      <c r="P419" t="s">
        <v>1316</v>
      </c>
      <c r="Q419" t="s"/>
      <c r="R419" t="s">
        <v>81</v>
      </c>
      <c r="S419" t="s">
        <v>1324</v>
      </c>
      <c r="T419" t="s">
        <v>83</v>
      </c>
      <c r="U419" t="s">
        <v>84</v>
      </c>
      <c r="V419" t="s">
        <v>85</v>
      </c>
      <c r="W419" t="s">
        <v>86</v>
      </c>
      <c r="X419" t="s"/>
      <c r="Y419" t="s">
        <v>87</v>
      </c>
      <c r="Z419">
        <f>HYPERLINK("https://hotelmonitor-cachepage.eclerx.com/savepage/tk_15441703304818687_sr_8422.html","info")</f>
        <v/>
      </c>
      <c r="AA419" t="n">
        <v>5898</v>
      </c>
      <c r="AB419" t="s">
        <v>1326</v>
      </c>
      <c r="AC419" t="s"/>
      <c r="AD419" t="s">
        <v>89</v>
      </c>
      <c r="AE419" t="s"/>
      <c r="AF419" t="s"/>
      <c r="AG419" t="s"/>
      <c r="AH419" t="s"/>
      <c r="AI419" t="s"/>
      <c r="AJ419" t="s"/>
      <c r="AK419" t="s">
        <v>90</v>
      </c>
      <c r="AL419" t="s"/>
      <c r="AM419" t="s"/>
      <c r="AN419" t="s">
        <v>90</v>
      </c>
      <c r="AO419" t="s"/>
      <c r="AP419" t="n">
        <v>15</v>
      </c>
      <c r="AQ419" t="s">
        <v>91</v>
      </c>
      <c r="AR419" t="s"/>
      <c r="AS419" t="s"/>
      <c r="AT419" t="s">
        <v>92</v>
      </c>
      <c r="AU419" t="s">
        <v>90</v>
      </c>
      <c r="AV419" t="s"/>
      <c r="AW419" t="s"/>
      <c r="AX419" t="s">
        <v>93</v>
      </c>
      <c r="AY419" t="n">
        <v>3863181</v>
      </c>
      <c r="AZ419" t="s">
        <v>1318</v>
      </c>
      <c r="BA419" t="s">
        <v>1319</v>
      </c>
      <c r="BB419" t="s">
        <v>1320</v>
      </c>
      <c r="BC419" t="n">
        <v>4.70795</v>
      </c>
      <c r="BD419" t="n">
        <v>52.2964</v>
      </c>
      <c r="BE419" t="s">
        <v>372</v>
      </c>
      <c r="BF419" t="s">
        <v>83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98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1315</v>
      </c>
      <c r="F420" t="n">
        <v>278786</v>
      </c>
      <c r="G420" t="s">
        <v>74</v>
      </c>
      <c r="H420" t="s">
        <v>75</v>
      </c>
      <c r="I420" t="s"/>
      <c r="J420" t="s">
        <v>76</v>
      </c>
      <c r="K420" t="n">
        <v>96</v>
      </c>
      <c r="L420" t="s">
        <v>77</v>
      </c>
      <c r="M420" t="s"/>
      <c r="N420" t="s">
        <v>1327</v>
      </c>
      <c r="O420" t="s">
        <v>79</v>
      </c>
      <c r="P420" t="s">
        <v>1316</v>
      </c>
      <c r="Q420" t="s"/>
      <c r="R420" t="s">
        <v>81</v>
      </c>
      <c r="S420" t="s">
        <v>262</v>
      </c>
      <c r="T420" t="s">
        <v>83</v>
      </c>
      <c r="U420" t="s">
        <v>84</v>
      </c>
      <c r="V420" t="s">
        <v>85</v>
      </c>
      <c r="W420" t="s">
        <v>86</v>
      </c>
      <c r="X420" t="s"/>
      <c r="Y420" t="s">
        <v>87</v>
      </c>
      <c r="Z420">
        <f>HYPERLINK("https://hotelmonitor-cachepage.eclerx.com/savepage/tk_15441703304818687_sr_8422.html","info")</f>
        <v/>
      </c>
      <c r="AA420" t="n">
        <v>5898</v>
      </c>
      <c r="AB420" t="s">
        <v>1328</v>
      </c>
      <c r="AC420" t="s"/>
      <c r="AD420" t="s">
        <v>89</v>
      </c>
      <c r="AE420" t="s"/>
      <c r="AF420" t="s"/>
      <c r="AG420" t="s"/>
      <c r="AH420" t="s"/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15</v>
      </c>
      <c r="AQ420" t="s">
        <v>91</v>
      </c>
      <c r="AR420" t="s"/>
      <c r="AS420" t="s"/>
      <c r="AT420" t="s">
        <v>92</v>
      </c>
      <c r="AU420" t="s">
        <v>90</v>
      </c>
      <c r="AV420" t="s"/>
      <c r="AW420" t="s"/>
      <c r="AX420" t="s">
        <v>93</v>
      </c>
      <c r="AY420" t="n">
        <v>3863181</v>
      </c>
      <c r="AZ420" t="s">
        <v>1318</v>
      </c>
      <c r="BA420" t="s">
        <v>1319</v>
      </c>
      <c r="BB420" t="s">
        <v>1320</v>
      </c>
      <c r="BC420" t="n">
        <v>4.70795</v>
      </c>
      <c r="BD420" t="n">
        <v>52.2964</v>
      </c>
      <c r="BE420" t="s">
        <v>261</v>
      </c>
      <c r="BF420" t="s">
        <v>83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98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1315</v>
      </c>
      <c r="F421" t="n">
        <v>278786</v>
      </c>
      <c r="G421" t="s">
        <v>74</v>
      </c>
      <c r="H421" t="s">
        <v>75</v>
      </c>
      <c r="I421" t="s"/>
      <c r="J421" t="s">
        <v>76</v>
      </c>
      <c r="K421" t="n">
        <v>99.75</v>
      </c>
      <c r="L421" t="s">
        <v>77</v>
      </c>
      <c r="M421" t="s"/>
      <c r="N421" t="s">
        <v>1329</v>
      </c>
      <c r="O421" t="s">
        <v>79</v>
      </c>
      <c r="P421" t="s">
        <v>1316</v>
      </c>
      <c r="Q421" t="s"/>
      <c r="R421" t="s">
        <v>81</v>
      </c>
      <c r="S421" t="s">
        <v>1330</v>
      </c>
      <c r="T421" t="s">
        <v>83</v>
      </c>
      <c r="U421" t="s">
        <v>84</v>
      </c>
      <c r="V421" t="s">
        <v>85</v>
      </c>
      <c r="W421" t="s">
        <v>86</v>
      </c>
      <c r="X421" t="s"/>
      <c r="Y421" t="s">
        <v>87</v>
      </c>
      <c r="Z421">
        <f>HYPERLINK("https://hotelmonitor-cachepage.eclerx.com/savepage/tk_15441703304818687_sr_8422.html","info")</f>
        <v/>
      </c>
      <c r="AA421" t="n">
        <v>5898</v>
      </c>
      <c r="AB421" t="s">
        <v>1331</v>
      </c>
      <c r="AC421" t="s"/>
      <c r="AD421" t="s">
        <v>89</v>
      </c>
      <c r="AE421" t="s"/>
      <c r="AF421" t="s"/>
      <c r="AG421" t="s"/>
      <c r="AH421" t="s"/>
      <c r="AI421" t="s"/>
      <c r="AJ421" t="s"/>
      <c r="AK421" t="s">
        <v>90</v>
      </c>
      <c r="AL421" t="s"/>
      <c r="AM421" t="s"/>
      <c r="AN421" t="s">
        <v>90</v>
      </c>
      <c r="AO421" t="s"/>
      <c r="AP421" t="n">
        <v>15</v>
      </c>
      <c r="AQ421" t="s">
        <v>91</v>
      </c>
      <c r="AR421" t="s"/>
      <c r="AS421" t="s"/>
      <c r="AT421" t="s">
        <v>92</v>
      </c>
      <c r="AU421" t="s">
        <v>90</v>
      </c>
      <c r="AV421" t="s"/>
      <c r="AW421" t="s"/>
      <c r="AX421" t="s">
        <v>93</v>
      </c>
      <c r="AY421" t="n">
        <v>3863181</v>
      </c>
      <c r="AZ421" t="s">
        <v>1318</v>
      </c>
      <c r="BA421" t="s">
        <v>1319</v>
      </c>
      <c r="BB421" t="s">
        <v>1320</v>
      </c>
      <c r="BC421" t="n">
        <v>4.70795</v>
      </c>
      <c r="BD421" t="n">
        <v>52.2964</v>
      </c>
      <c r="BE421" t="s">
        <v>1332</v>
      </c>
      <c r="BF421" t="s">
        <v>83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98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1315</v>
      </c>
      <c r="F422" t="n">
        <v>278786</v>
      </c>
      <c r="G422" t="s">
        <v>74</v>
      </c>
      <c r="H422" t="s">
        <v>75</v>
      </c>
      <c r="I422" t="s"/>
      <c r="J422" t="s">
        <v>76</v>
      </c>
      <c r="K422" t="n">
        <v>100.5</v>
      </c>
      <c r="L422" t="s">
        <v>77</v>
      </c>
      <c r="M422" t="s"/>
      <c r="N422" t="s">
        <v>240</v>
      </c>
      <c r="O422" t="s">
        <v>79</v>
      </c>
      <c r="P422" t="s">
        <v>1316</v>
      </c>
      <c r="Q422" t="s"/>
      <c r="R422" t="s">
        <v>81</v>
      </c>
      <c r="S422" t="s">
        <v>259</v>
      </c>
      <c r="T422" t="s">
        <v>83</v>
      </c>
      <c r="U422" t="s">
        <v>84</v>
      </c>
      <c r="V422" t="s">
        <v>85</v>
      </c>
      <c r="W422" t="s">
        <v>108</v>
      </c>
      <c r="X422" t="s"/>
      <c r="Y422" t="s">
        <v>87</v>
      </c>
      <c r="Z422">
        <f>HYPERLINK("https://hotelmonitor-cachepage.eclerx.com/savepage/tk_15441703304818687_sr_8422.html","info")</f>
        <v/>
      </c>
      <c r="AA422" t="n">
        <v>5898</v>
      </c>
      <c r="AB422" t="s">
        <v>1333</v>
      </c>
      <c r="AC422" t="s"/>
      <c r="AD422" t="s">
        <v>89</v>
      </c>
      <c r="AE422" t="s"/>
      <c r="AF422" t="s"/>
      <c r="AG422" t="s"/>
      <c r="AH422" t="s"/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15</v>
      </c>
      <c r="AQ422" t="s">
        <v>91</v>
      </c>
      <c r="AR422" t="s"/>
      <c r="AS422" t="s"/>
      <c r="AT422" t="s">
        <v>92</v>
      </c>
      <c r="AU422" t="s">
        <v>90</v>
      </c>
      <c r="AV422" t="s"/>
      <c r="AW422" t="s"/>
      <c r="AX422" t="s">
        <v>93</v>
      </c>
      <c r="AY422" t="n">
        <v>3863181</v>
      </c>
      <c r="AZ422" t="s">
        <v>1318</v>
      </c>
      <c r="BA422" t="s">
        <v>1319</v>
      </c>
      <c r="BB422" t="s">
        <v>1320</v>
      </c>
      <c r="BC422" t="n">
        <v>4.70795</v>
      </c>
      <c r="BD422" t="n">
        <v>52.2964</v>
      </c>
      <c r="BE422" t="s">
        <v>1334</v>
      </c>
      <c r="BF422" t="s">
        <v>83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98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1315</v>
      </c>
      <c r="F423" t="n">
        <v>278786</v>
      </c>
      <c r="G423" t="s">
        <v>74</v>
      </c>
      <c r="H423" t="s">
        <v>75</v>
      </c>
      <c r="I423" t="s"/>
      <c r="J423" t="s">
        <v>76</v>
      </c>
      <c r="K423" t="n">
        <v>100.5</v>
      </c>
      <c r="L423" t="s">
        <v>77</v>
      </c>
      <c r="M423" t="s"/>
      <c r="N423" t="s">
        <v>1322</v>
      </c>
      <c r="O423" t="s">
        <v>79</v>
      </c>
      <c r="P423" t="s">
        <v>1316</v>
      </c>
      <c r="Q423" t="s"/>
      <c r="R423" t="s">
        <v>81</v>
      </c>
      <c r="S423" t="s">
        <v>259</v>
      </c>
      <c r="T423" t="s">
        <v>83</v>
      </c>
      <c r="U423" t="s">
        <v>84</v>
      </c>
      <c r="V423" t="s">
        <v>85</v>
      </c>
      <c r="W423" t="s">
        <v>108</v>
      </c>
      <c r="X423" t="s"/>
      <c r="Y423" t="s">
        <v>87</v>
      </c>
      <c r="Z423">
        <f>HYPERLINK("https://hotelmonitor-cachepage.eclerx.com/savepage/tk_15441703304818687_sr_8422.html","info")</f>
        <v/>
      </c>
      <c r="AA423" t="n">
        <v>5898</v>
      </c>
      <c r="AB423" t="s">
        <v>1335</v>
      </c>
      <c r="AC423" t="s"/>
      <c r="AD423" t="s">
        <v>89</v>
      </c>
      <c r="AE423" t="s"/>
      <c r="AF423" t="s"/>
      <c r="AG423" t="s"/>
      <c r="AH423" t="s"/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15</v>
      </c>
      <c r="AQ423" t="s">
        <v>91</v>
      </c>
      <c r="AR423" t="s"/>
      <c r="AS423" t="s"/>
      <c r="AT423" t="s">
        <v>92</v>
      </c>
      <c r="AU423" t="s">
        <v>90</v>
      </c>
      <c r="AV423" t="s"/>
      <c r="AW423" t="s"/>
      <c r="AX423" t="s">
        <v>93</v>
      </c>
      <c r="AY423" t="n">
        <v>3863181</v>
      </c>
      <c r="AZ423" t="s">
        <v>1318</v>
      </c>
      <c r="BA423" t="s">
        <v>1319</v>
      </c>
      <c r="BB423" t="s">
        <v>1320</v>
      </c>
      <c r="BC423" t="n">
        <v>4.70795</v>
      </c>
      <c r="BD423" t="n">
        <v>52.2964</v>
      </c>
      <c r="BE423" t="s">
        <v>1334</v>
      </c>
      <c r="BF423" t="s">
        <v>83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98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1315</v>
      </c>
      <c r="F424" t="n">
        <v>278786</v>
      </c>
      <c r="G424" t="s">
        <v>74</v>
      </c>
      <c r="H424" t="s">
        <v>75</v>
      </c>
      <c r="I424" t="s"/>
      <c r="J424" t="s">
        <v>76</v>
      </c>
      <c r="K424" t="n">
        <v>111</v>
      </c>
      <c r="L424" t="s">
        <v>77</v>
      </c>
      <c r="M424" t="s"/>
      <c r="N424" t="s">
        <v>1336</v>
      </c>
      <c r="O424" t="s">
        <v>79</v>
      </c>
      <c r="P424" t="s">
        <v>1316</v>
      </c>
      <c r="Q424" t="s"/>
      <c r="R424" t="s">
        <v>81</v>
      </c>
      <c r="S424" t="s">
        <v>199</v>
      </c>
      <c r="T424" t="s">
        <v>83</v>
      </c>
      <c r="U424" t="s">
        <v>84</v>
      </c>
      <c r="V424" t="s">
        <v>85</v>
      </c>
      <c r="W424" t="s">
        <v>86</v>
      </c>
      <c r="X424" t="s"/>
      <c r="Y424" t="s">
        <v>87</v>
      </c>
      <c r="Z424">
        <f>HYPERLINK("https://hotelmonitor-cachepage.eclerx.com/savepage/tk_15441703304818687_sr_8422.html","info")</f>
        <v/>
      </c>
      <c r="AA424" t="n">
        <v>5898</v>
      </c>
      <c r="AB424" t="s">
        <v>1337</v>
      </c>
      <c r="AC424" t="s"/>
      <c r="AD424" t="s">
        <v>89</v>
      </c>
      <c r="AE424" t="s"/>
      <c r="AF424" t="s"/>
      <c r="AG424" t="s"/>
      <c r="AH424" t="s"/>
      <c r="AI424" t="s"/>
      <c r="AJ424" t="s"/>
      <c r="AK424" t="s">
        <v>90</v>
      </c>
      <c r="AL424" t="s"/>
      <c r="AM424" t="s"/>
      <c r="AN424" t="s">
        <v>90</v>
      </c>
      <c r="AO424" t="s"/>
      <c r="AP424" t="n">
        <v>15</v>
      </c>
      <c r="AQ424" t="s">
        <v>91</v>
      </c>
      <c r="AR424" t="s"/>
      <c r="AS424" t="s"/>
      <c r="AT424" t="s">
        <v>92</v>
      </c>
      <c r="AU424" t="s">
        <v>90</v>
      </c>
      <c r="AV424" t="s"/>
      <c r="AW424" t="s"/>
      <c r="AX424" t="s">
        <v>93</v>
      </c>
      <c r="AY424" t="n">
        <v>3863181</v>
      </c>
      <c r="AZ424" t="s">
        <v>1318</v>
      </c>
      <c r="BA424" t="s">
        <v>1319</v>
      </c>
      <c r="BB424" t="s">
        <v>1320</v>
      </c>
      <c r="BC424" t="n">
        <v>4.70795</v>
      </c>
      <c r="BD424" t="n">
        <v>52.2964</v>
      </c>
      <c r="BE424" t="s">
        <v>1338</v>
      </c>
      <c r="BF424" t="s">
        <v>83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98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1315</v>
      </c>
      <c r="F425" t="n">
        <v>278786</v>
      </c>
      <c r="G425" t="s">
        <v>74</v>
      </c>
      <c r="H425" t="s">
        <v>75</v>
      </c>
      <c r="I425" t="s"/>
      <c r="J425" t="s">
        <v>76</v>
      </c>
      <c r="K425" t="n">
        <v>113</v>
      </c>
      <c r="L425" t="s">
        <v>77</v>
      </c>
      <c r="M425" t="s"/>
      <c r="N425" t="s">
        <v>1327</v>
      </c>
      <c r="O425" t="s">
        <v>79</v>
      </c>
      <c r="P425" t="s">
        <v>1316</v>
      </c>
      <c r="Q425" t="s"/>
      <c r="R425" t="s">
        <v>81</v>
      </c>
      <c r="S425" t="s">
        <v>180</v>
      </c>
      <c r="T425" t="s">
        <v>83</v>
      </c>
      <c r="U425" t="s">
        <v>84</v>
      </c>
      <c r="V425" t="s">
        <v>85</v>
      </c>
      <c r="W425" t="s">
        <v>86</v>
      </c>
      <c r="X425" t="s"/>
      <c r="Y425" t="s">
        <v>87</v>
      </c>
      <c r="Z425">
        <f>HYPERLINK("https://hotelmonitor-cachepage.eclerx.com/savepage/tk_15441703304818687_sr_8422.html","info")</f>
        <v/>
      </c>
      <c r="AA425" t="n">
        <v>5898</v>
      </c>
      <c r="AB425" t="s">
        <v>1339</v>
      </c>
      <c r="AC425" t="s"/>
      <c r="AD425" t="s">
        <v>89</v>
      </c>
      <c r="AE425" t="s"/>
      <c r="AF425" t="s"/>
      <c r="AG425" t="s"/>
      <c r="AH425" t="s"/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15</v>
      </c>
      <c r="AQ425" t="s">
        <v>91</v>
      </c>
      <c r="AR425" t="s"/>
      <c r="AS425" t="s"/>
      <c r="AT425" t="s">
        <v>92</v>
      </c>
      <c r="AU425" t="s">
        <v>90</v>
      </c>
      <c r="AV425" t="s"/>
      <c r="AW425" t="s"/>
      <c r="AX425" t="s">
        <v>93</v>
      </c>
      <c r="AY425" t="n">
        <v>3863181</v>
      </c>
      <c r="AZ425" t="s">
        <v>1318</v>
      </c>
      <c r="BA425" t="s">
        <v>1319</v>
      </c>
      <c r="BB425" t="s">
        <v>1320</v>
      </c>
      <c r="BC425" t="n">
        <v>4.70795</v>
      </c>
      <c r="BD425" t="n">
        <v>52.2964</v>
      </c>
      <c r="BE425" t="s">
        <v>272</v>
      </c>
      <c r="BF425" t="s">
        <v>83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98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1315</v>
      </c>
      <c r="F426" t="n">
        <v>278786</v>
      </c>
      <c r="G426" t="s">
        <v>74</v>
      </c>
      <c r="H426" t="s">
        <v>75</v>
      </c>
      <c r="I426" t="s"/>
      <c r="J426" t="s">
        <v>76</v>
      </c>
      <c r="K426" t="n">
        <v>114.5</v>
      </c>
      <c r="L426" t="s">
        <v>77</v>
      </c>
      <c r="M426" t="s"/>
      <c r="N426" t="s">
        <v>240</v>
      </c>
      <c r="O426" t="s">
        <v>79</v>
      </c>
      <c r="P426" t="s">
        <v>1316</v>
      </c>
      <c r="Q426" t="s"/>
      <c r="R426" t="s">
        <v>81</v>
      </c>
      <c r="S426" t="s">
        <v>401</v>
      </c>
      <c r="T426" t="s">
        <v>83</v>
      </c>
      <c r="U426" t="s">
        <v>84</v>
      </c>
      <c r="V426" t="s">
        <v>85</v>
      </c>
      <c r="W426" t="s">
        <v>108</v>
      </c>
      <c r="X426" t="s"/>
      <c r="Y426" t="s">
        <v>87</v>
      </c>
      <c r="Z426">
        <f>HYPERLINK("https://hotelmonitor-cachepage.eclerx.com/savepage/tk_15441703304818687_sr_8422.html","info")</f>
        <v/>
      </c>
      <c r="AA426" t="n">
        <v>5898</v>
      </c>
      <c r="AB426" t="s">
        <v>1340</v>
      </c>
      <c r="AC426" t="s"/>
      <c r="AD426" t="s">
        <v>89</v>
      </c>
      <c r="AE426" t="s"/>
      <c r="AF426" t="s"/>
      <c r="AG426" t="s"/>
      <c r="AH426" t="s"/>
      <c r="AI426" t="s"/>
      <c r="AJ426" t="s"/>
      <c r="AK426" t="s">
        <v>90</v>
      </c>
      <c r="AL426" t="s"/>
      <c r="AM426" t="s"/>
      <c r="AN426" t="s">
        <v>90</v>
      </c>
      <c r="AO426" t="s"/>
      <c r="AP426" t="n">
        <v>15</v>
      </c>
      <c r="AQ426" t="s">
        <v>91</v>
      </c>
      <c r="AR426" t="s"/>
      <c r="AS426" t="s"/>
      <c r="AT426" t="s">
        <v>92</v>
      </c>
      <c r="AU426" t="s">
        <v>90</v>
      </c>
      <c r="AV426" t="s"/>
      <c r="AW426" t="s"/>
      <c r="AX426" t="s">
        <v>93</v>
      </c>
      <c r="AY426" t="n">
        <v>3863181</v>
      </c>
      <c r="AZ426" t="s">
        <v>1318</v>
      </c>
      <c r="BA426" t="s">
        <v>1319</v>
      </c>
      <c r="BB426" t="s">
        <v>1320</v>
      </c>
      <c r="BC426" t="n">
        <v>4.70795</v>
      </c>
      <c r="BD426" t="n">
        <v>52.2964</v>
      </c>
      <c r="BE426" t="s">
        <v>457</v>
      </c>
      <c r="BF426" t="s">
        <v>83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98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1315</v>
      </c>
      <c r="F427" t="n">
        <v>278786</v>
      </c>
      <c r="G427" t="s">
        <v>74</v>
      </c>
      <c r="H427" t="s">
        <v>75</v>
      </c>
      <c r="I427" t="s"/>
      <c r="J427" t="s">
        <v>76</v>
      </c>
      <c r="K427" t="n">
        <v>114.5</v>
      </c>
      <c r="L427" t="s">
        <v>77</v>
      </c>
      <c r="M427" t="s"/>
      <c r="N427" t="s">
        <v>1322</v>
      </c>
      <c r="O427" t="s">
        <v>79</v>
      </c>
      <c r="P427" t="s">
        <v>1316</v>
      </c>
      <c r="Q427" t="s"/>
      <c r="R427" t="s">
        <v>81</v>
      </c>
      <c r="S427" t="s">
        <v>401</v>
      </c>
      <c r="T427" t="s">
        <v>83</v>
      </c>
      <c r="U427" t="s">
        <v>84</v>
      </c>
      <c r="V427" t="s">
        <v>85</v>
      </c>
      <c r="W427" t="s">
        <v>108</v>
      </c>
      <c r="X427" t="s"/>
      <c r="Y427" t="s">
        <v>87</v>
      </c>
      <c r="Z427">
        <f>HYPERLINK("https://hotelmonitor-cachepage.eclerx.com/savepage/tk_15441703304818687_sr_8422.html","info")</f>
        <v/>
      </c>
      <c r="AA427" t="n">
        <v>5898</v>
      </c>
      <c r="AB427" t="s">
        <v>1341</v>
      </c>
      <c r="AC427" t="s"/>
      <c r="AD427" t="s">
        <v>89</v>
      </c>
      <c r="AE427" t="s"/>
      <c r="AF427" t="s"/>
      <c r="AG427" t="s"/>
      <c r="AH427" t="s"/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15</v>
      </c>
      <c r="AQ427" t="s">
        <v>91</v>
      </c>
      <c r="AR427" t="s"/>
      <c r="AS427" t="s"/>
      <c r="AT427" t="s">
        <v>92</v>
      </c>
      <c r="AU427" t="s">
        <v>90</v>
      </c>
      <c r="AV427" t="s"/>
      <c r="AW427" t="s"/>
      <c r="AX427" t="s">
        <v>93</v>
      </c>
      <c r="AY427" t="n">
        <v>3863181</v>
      </c>
      <c r="AZ427" t="s">
        <v>1318</v>
      </c>
      <c r="BA427" t="s">
        <v>1319</v>
      </c>
      <c r="BB427" t="s">
        <v>1320</v>
      </c>
      <c r="BC427" t="n">
        <v>4.70795</v>
      </c>
      <c r="BD427" t="n">
        <v>52.2964</v>
      </c>
      <c r="BE427" t="s">
        <v>457</v>
      </c>
      <c r="BF427" t="s">
        <v>83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98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1315</v>
      </c>
      <c r="F428" t="n">
        <v>278786</v>
      </c>
      <c r="G428" t="s">
        <v>74</v>
      </c>
      <c r="H428" t="s">
        <v>75</v>
      </c>
      <c r="I428" t="s"/>
      <c r="J428" t="s">
        <v>76</v>
      </c>
      <c r="K428" t="n">
        <v>115.5</v>
      </c>
      <c r="L428" t="s">
        <v>77</v>
      </c>
      <c r="M428" t="s"/>
      <c r="N428" t="s">
        <v>1327</v>
      </c>
      <c r="O428" t="s">
        <v>79</v>
      </c>
      <c r="P428" t="s">
        <v>1316</v>
      </c>
      <c r="Q428" t="s"/>
      <c r="R428" t="s">
        <v>81</v>
      </c>
      <c r="S428" t="s">
        <v>1342</v>
      </c>
      <c r="T428" t="s">
        <v>83</v>
      </c>
      <c r="U428" t="s">
        <v>84</v>
      </c>
      <c r="V428" t="s">
        <v>85</v>
      </c>
      <c r="W428" t="s">
        <v>108</v>
      </c>
      <c r="X428" t="s"/>
      <c r="Y428" t="s">
        <v>87</v>
      </c>
      <c r="Z428">
        <f>HYPERLINK("https://hotelmonitor-cachepage.eclerx.com/savepage/tk_15441703304818687_sr_8422.html","info")</f>
        <v/>
      </c>
      <c r="AA428" t="n">
        <v>5898</v>
      </c>
      <c r="AB428" t="s">
        <v>1343</v>
      </c>
      <c r="AC428" t="s"/>
      <c r="AD428" t="s">
        <v>89</v>
      </c>
      <c r="AE428" t="s"/>
      <c r="AF428" t="s"/>
      <c r="AG428" t="s"/>
      <c r="AH428" t="s"/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15</v>
      </c>
      <c r="AQ428" t="s">
        <v>91</v>
      </c>
      <c r="AR428" t="s"/>
      <c r="AS428" t="s"/>
      <c r="AT428" t="s">
        <v>92</v>
      </c>
      <c r="AU428" t="s">
        <v>90</v>
      </c>
      <c r="AV428" t="s"/>
      <c r="AW428" t="s"/>
      <c r="AX428" t="s">
        <v>93</v>
      </c>
      <c r="AY428" t="n">
        <v>3863181</v>
      </c>
      <c r="AZ428" t="s">
        <v>1318</v>
      </c>
      <c r="BA428" t="s">
        <v>1319</v>
      </c>
      <c r="BB428" t="s">
        <v>1320</v>
      </c>
      <c r="BC428" t="n">
        <v>4.70795</v>
      </c>
      <c r="BD428" t="n">
        <v>52.2964</v>
      </c>
      <c r="BE428" t="s">
        <v>136</v>
      </c>
      <c r="BF428" t="s">
        <v>83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98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1315</v>
      </c>
      <c r="F429" t="n">
        <v>278786</v>
      </c>
      <c r="G429" t="s">
        <v>74</v>
      </c>
      <c r="H429" t="s">
        <v>75</v>
      </c>
      <c r="I429" t="s"/>
      <c r="J429" t="s">
        <v>76</v>
      </c>
      <c r="K429" t="n">
        <v>117</v>
      </c>
      <c r="L429" t="s">
        <v>77</v>
      </c>
      <c r="M429" t="s"/>
      <c r="N429" t="s">
        <v>1329</v>
      </c>
      <c r="O429" t="s">
        <v>79</v>
      </c>
      <c r="P429" t="s">
        <v>1316</v>
      </c>
      <c r="Q429" t="s"/>
      <c r="R429" t="s">
        <v>81</v>
      </c>
      <c r="S429" t="s">
        <v>267</v>
      </c>
      <c r="T429" t="s">
        <v>83</v>
      </c>
      <c r="U429" t="s">
        <v>84</v>
      </c>
      <c r="V429" t="s">
        <v>85</v>
      </c>
      <c r="W429" t="s">
        <v>86</v>
      </c>
      <c r="X429" t="s"/>
      <c r="Y429" t="s">
        <v>87</v>
      </c>
      <c r="Z429">
        <f>HYPERLINK("https://hotelmonitor-cachepage.eclerx.com/savepage/tk_15441703304818687_sr_8422.html","info")</f>
        <v/>
      </c>
      <c r="AA429" t="n">
        <v>5898</v>
      </c>
      <c r="AB429" t="s">
        <v>1344</v>
      </c>
      <c r="AC429" t="s"/>
      <c r="AD429" t="s">
        <v>89</v>
      </c>
      <c r="AE429" t="s"/>
      <c r="AF429" t="s"/>
      <c r="AG429" t="s"/>
      <c r="AH429" t="s"/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15</v>
      </c>
      <c r="AQ429" t="s">
        <v>91</v>
      </c>
      <c r="AR429" t="s"/>
      <c r="AS429" t="s"/>
      <c r="AT429" t="s">
        <v>92</v>
      </c>
      <c r="AU429" t="s">
        <v>90</v>
      </c>
      <c r="AV429" t="s"/>
      <c r="AW429" t="s"/>
      <c r="AX429" t="s">
        <v>93</v>
      </c>
      <c r="AY429" t="n">
        <v>3863181</v>
      </c>
      <c r="AZ429" t="s">
        <v>1318</v>
      </c>
      <c r="BA429" t="s">
        <v>1319</v>
      </c>
      <c r="BB429" t="s">
        <v>1320</v>
      </c>
      <c r="BC429" t="n">
        <v>4.70795</v>
      </c>
      <c r="BD429" t="n">
        <v>52.2964</v>
      </c>
      <c r="BE429" t="s">
        <v>182</v>
      </c>
      <c r="BF429" t="s">
        <v>83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98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1315</v>
      </c>
      <c r="F430" t="n">
        <v>278786</v>
      </c>
      <c r="G430" t="s">
        <v>74</v>
      </c>
      <c r="H430" t="s">
        <v>75</v>
      </c>
      <c r="I430" t="s"/>
      <c r="J430" t="s">
        <v>76</v>
      </c>
      <c r="K430" t="n">
        <v>119</v>
      </c>
      <c r="L430" t="s">
        <v>77</v>
      </c>
      <c r="M430" t="s"/>
      <c r="N430" t="s">
        <v>1329</v>
      </c>
      <c r="O430" t="s">
        <v>79</v>
      </c>
      <c r="P430" t="s">
        <v>1316</v>
      </c>
      <c r="Q430" t="s"/>
      <c r="R430" t="s">
        <v>81</v>
      </c>
      <c r="S430" t="s">
        <v>324</v>
      </c>
      <c r="T430" t="s">
        <v>83</v>
      </c>
      <c r="U430" t="s">
        <v>84</v>
      </c>
      <c r="V430" t="s">
        <v>85</v>
      </c>
      <c r="W430" t="s">
        <v>108</v>
      </c>
      <c r="X430" t="s"/>
      <c r="Y430" t="s">
        <v>87</v>
      </c>
      <c r="Z430">
        <f>HYPERLINK("https://hotelmonitor-cachepage.eclerx.com/savepage/tk_15441703304818687_sr_8422.html","info")</f>
        <v/>
      </c>
      <c r="AA430" t="n">
        <v>5898</v>
      </c>
      <c r="AB430" t="s">
        <v>1345</v>
      </c>
      <c r="AC430" t="s"/>
      <c r="AD430" t="s">
        <v>89</v>
      </c>
      <c r="AE430" t="s"/>
      <c r="AF430" t="s"/>
      <c r="AG430" t="s"/>
      <c r="AH430" t="s"/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15</v>
      </c>
      <c r="AQ430" t="s">
        <v>91</v>
      </c>
      <c r="AR430" t="s"/>
      <c r="AS430" t="s"/>
      <c r="AT430" t="s">
        <v>92</v>
      </c>
      <c r="AU430" t="s">
        <v>90</v>
      </c>
      <c r="AV430" t="s"/>
      <c r="AW430" t="s"/>
      <c r="AX430" t="s">
        <v>93</v>
      </c>
      <c r="AY430" t="n">
        <v>3863181</v>
      </c>
      <c r="AZ430" t="s">
        <v>1318</v>
      </c>
      <c r="BA430" t="s">
        <v>1319</v>
      </c>
      <c r="BB430" t="s">
        <v>1320</v>
      </c>
      <c r="BC430" t="n">
        <v>4.70795</v>
      </c>
      <c r="BD430" t="n">
        <v>52.2964</v>
      </c>
      <c r="BE430" t="s">
        <v>1346</v>
      </c>
      <c r="BF430" t="s">
        <v>83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98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1315</v>
      </c>
      <c r="F431" t="n">
        <v>278786</v>
      </c>
      <c r="G431" t="s">
        <v>74</v>
      </c>
      <c r="H431" t="s">
        <v>75</v>
      </c>
      <c r="I431" t="s"/>
      <c r="J431" t="s">
        <v>76</v>
      </c>
      <c r="K431" t="n">
        <v>130.5</v>
      </c>
      <c r="L431" t="s">
        <v>77</v>
      </c>
      <c r="M431" t="s"/>
      <c r="N431" t="s">
        <v>1336</v>
      </c>
      <c r="O431" t="s">
        <v>79</v>
      </c>
      <c r="P431" t="s">
        <v>1316</v>
      </c>
      <c r="Q431" t="s"/>
      <c r="R431" t="s">
        <v>81</v>
      </c>
      <c r="S431" t="s">
        <v>405</v>
      </c>
      <c r="T431" t="s">
        <v>83</v>
      </c>
      <c r="U431" t="s">
        <v>84</v>
      </c>
      <c r="V431" t="s">
        <v>85</v>
      </c>
      <c r="W431" t="s">
        <v>86</v>
      </c>
      <c r="X431" t="s"/>
      <c r="Y431" t="s">
        <v>87</v>
      </c>
      <c r="Z431">
        <f>HYPERLINK("https://hotelmonitor-cachepage.eclerx.com/savepage/tk_15441703304818687_sr_8422.html","info")</f>
        <v/>
      </c>
      <c r="AA431" t="n">
        <v>5898</v>
      </c>
      <c r="AB431" t="s">
        <v>1347</v>
      </c>
      <c r="AC431" t="s"/>
      <c r="AD431" t="s">
        <v>89</v>
      </c>
      <c r="AE431" t="s"/>
      <c r="AF431" t="s"/>
      <c r="AG431" t="s"/>
      <c r="AH431" t="s"/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15</v>
      </c>
      <c r="AQ431" t="s">
        <v>91</v>
      </c>
      <c r="AR431" t="s"/>
      <c r="AS431" t="s"/>
      <c r="AT431" t="s">
        <v>92</v>
      </c>
      <c r="AU431" t="s">
        <v>90</v>
      </c>
      <c r="AV431" t="s"/>
      <c r="AW431" t="s"/>
      <c r="AX431" t="s">
        <v>93</v>
      </c>
      <c r="AY431" t="n">
        <v>3863181</v>
      </c>
      <c r="AZ431" t="s">
        <v>1318</v>
      </c>
      <c r="BA431" t="s">
        <v>1319</v>
      </c>
      <c r="BB431" t="s">
        <v>1320</v>
      </c>
      <c r="BC431" t="n">
        <v>4.70795</v>
      </c>
      <c r="BD431" t="n">
        <v>52.2964</v>
      </c>
      <c r="BE431" t="s">
        <v>407</v>
      </c>
      <c r="BF431" t="s">
        <v>83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98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1315</v>
      </c>
      <c r="F432" t="n">
        <v>278786</v>
      </c>
      <c r="G432" t="s">
        <v>74</v>
      </c>
      <c r="H432" t="s">
        <v>75</v>
      </c>
      <c r="I432" t="s"/>
      <c r="J432" t="s">
        <v>76</v>
      </c>
      <c r="K432" t="n">
        <v>130.5</v>
      </c>
      <c r="L432" t="s">
        <v>77</v>
      </c>
      <c r="M432" t="s"/>
      <c r="N432" t="s">
        <v>1336</v>
      </c>
      <c r="O432" t="s">
        <v>79</v>
      </c>
      <c r="P432" t="s">
        <v>1316</v>
      </c>
      <c r="Q432" t="s"/>
      <c r="R432" t="s">
        <v>81</v>
      </c>
      <c r="S432" t="s">
        <v>405</v>
      </c>
      <c r="T432" t="s">
        <v>83</v>
      </c>
      <c r="U432" t="s">
        <v>84</v>
      </c>
      <c r="V432" t="s">
        <v>85</v>
      </c>
      <c r="W432" t="s">
        <v>108</v>
      </c>
      <c r="X432" t="s"/>
      <c r="Y432" t="s">
        <v>87</v>
      </c>
      <c r="Z432">
        <f>HYPERLINK("https://hotelmonitor-cachepage.eclerx.com/savepage/tk_15441703304818687_sr_8422.html","info")</f>
        <v/>
      </c>
      <c r="AA432" t="n">
        <v>5898</v>
      </c>
      <c r="AB432" t="s">
        <v>1348</v>
      </c>
      <c r="AC432" t="s"/>
      <c r="AD432" t="s">
        <v>89</v>
      </c>
      <c r="AE432" t="s"/>
      <c r="AF432" t="s"/>
      <c r="AG432" t="s"/>
      <c r="AH432" t="s"/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15</v>
      </c>
      <c r="AQ432" t="s">
        <v>91</v>
      </c>
      <c r="AR432" t="s"/>
      <c r="AS432" t="s"/>
      <c r="AT432" t="s">
        <v>92</v>
      </c>
      <c r="AU432" t="s">
        <v>90</v>
      </c>
      <c r="AV432" t="s"/>
      <c r="AW432" t="s"/>
      <c r="AX432" t="s">
        <v>93</v>
      </c>
      <c r="AY432" t="n">
        <v>3863181</v>
      </c>
      <c r="AZ432" t="s">
        <v>1318</v>
      </c>
      <c r="BA432" t="s">
        <v>1319</v>
      </c>
      <c r="BB432" t="s">
        <v>1320</v>
      </c>
      <c r="BC432" t="n">
        <v>4.70795</v>
      </c>
      <c r="BD432" t="n">
        <v>52.2964</v>
      </c>
      <c r="BE432" t="s">
        <v>407</v>
      </c>
      <c r="BF432" t="s">
        <v>83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98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1315</v>
      </c>
      <c r="F433" t="n">
        <v>278786</v>
      </c>
      <c r="G433" t="s">
        <v>74</v>
      </c>
      <c r="H433" t="s">
        <v>75</v>
      </c>
      <c r="I433" t="s"/>
      <c r="J433" t="s">
        <v>76</v>
      </c>
      <c r="K433" t="n">
        <v>132</v>
      </c>
      <c r="L433" t="s">
        <v>77</v>
      </c>
      <c r="M433" t="s"/>
      <c r="N433" t="s">
        <v>1327</v>
      </c>
      <c r="O433" t="s">
        <v>79</v>
      </c>
      <c r="P433" t="s">
        <v>1316</v>
      </c>
      <c r="Q433" t="s"/>
      <c r="R433" t="s">
        <v>81</v>
      </c>
      <c r="S433" t="s">
        <v>1349</v>
      </c>
      <c r="T433" t="s">
        <v>83</v>
      </c>
      <c r="U433" t="s">
        <v>84</v>
      </c>
      <c r="V433" t="s">
        <v>85</v>
      </c>
      <c r="W433" t="s">
        <v>108</v>
      </c>
      <c r="X433" t="s"/>
      <c r="Y433" t="s">
        <v>87</v>
      </c>
      <c r="Z433">
        <f>HYPERLINK("https://hotelmonitor-cachepage.eclerx.com/savepage/tk_15441703304818687_sr_8422.html","info")</f>
        <v/>
      </c>
      <c r="AA433" t="n">
        <v>5898</v>
      </c>
      <c r="AB433" t="s">
        <v>1350</v>
      </c>
      <c r="AC433" t="s"/>
      <c r="AD433" t="s">
        <v>89</v>
      </c>
      <c r="AE433" t="s"/>
      <c r="AF433" t="s"/>
      <c r="AG433" t="s"/>
      <c r="AH433" t="s"/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15</v>
      </c>
      <c r="AQ433" t="s">
        <v>91</v>
      </c>
      <c r="AR433" t="s"/>
      <c r="AS433" t="s"/>
      <c r="AT433" t="s">
        <v>92</v>
      </c>
      <c r="AU433" t="s">
        <v>90</v>
      </c>
      <c r="AV433" t="s"/>
      <c r="AW433" t="s"/>
      <c r="AX433" t="s">
        <v>93</v>
      </c>
      <c r="AY433" t="n">
        <v>3863181</v>
      </c>
      <c r="AZ433" t="s">
        <v>1318</v>
      </c>
      <c r="BA433" t="s">
        <v>1319</v>
      </c>
      <c r="BB433" t="s">
        <v>1320</v>
      </c>
      <c r="BC433" t="n">
        <v>4.70795</v>
      </c>
      <c r="BD433" t="n">
        <v>52.2964</v>
      </c>
      <c r="BE433" t="s">
        <v>392</v>
      </c>
      <c r="BF433" t="s">
        <v>83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98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1315</v>
      </c>
      <c r="F434" t="n">
        <v>278786</v>
      </c>
      <c r="G434" t="s">
        <v>74</v>
      </c>
      <c r="H434" t="s">
        <v>75</v>
      </c>
      <c r="I434" t="s"/>
      <c r="J434" t="s">
        <v>76</v>
      </c>
      <c r="K434" t="n">
        <v>136.5</v>
      </c>
      <c r="L434" t="s">
        <v>77</v>
      </c>
      <c r="M434" t="s"/>
      <c r="N434" t="s">
        <v>1329</v>
      </c>
      <c r="O434" t="s">
        <v>79</v>
      </c>
      <c r="P434" t="s">
        <v>1316</v>
      </c>
      <c r="Q434" t="s"/>
      <c r="R434" t="s">
        <v>81</v>
      </c>
      <c r="S434" t="s">
        <v>950</v>
      </c>
      <c r="T434" t="s">
        <v>83</v>
      </c>
      <c r="U434" t="s">
        <v>84</v>
      </c>
      <c r="V434" t="s">
        <v>85</v>
      </c>
      <c r="W434" t="s">
        <v>108</v>
      </c>
      <c r="X434" t="s"/>
      <c r="Y434" t="s">
        <v>87</v>
      </c>
      <c r="Z434">
        <f>HYPERLINK("https://hotelmonitor-cachepage.eclerx.com/savepage/tk_15441703304818687_sr_8422.html","info")</f>
        <v/>
      </c>
      <c r="AA434" t="n">
        <v>5898</v>
      </c>
      <c r="AB434" t="s">
        <v>1351</v>
      </c>
      <c r="AC434" t="s"/>
      <c r="AD434" t="s">
        <v>89</v>
      </c>
      <c r="AE434" t="s"/>
      <c r="AF434" t="s"/>
      <c r="AG434" t="s"/>
      <c r="AH434" t="s"/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15</v>
      </c>
      <c r="AQ434" t="s">
        <v>91</v>
      </c>
      <c r="AR434" t="s"/>
      <c r="AS434" t="s"/>
      <c r="AT434" t="s">
        <v>92</v>
      </c>
      <c r="AU434" t="s">
        <v>90</v>
      </c>
      <c r="AV434" t="s"/>
      <c r="AW434" t="s"/>
      <c r="AX434" t="s">
        <v>93</v>
      </c>
      <c r="AY434" t="n">
        <v>3863181</v>
      </c>
      <c r="AZ434" t="s">
        <v>1318</v>
      </c>
      <c r="BA434" t="s">
        <v>1319</v>
      </c>
      <c r="BB434" t="s">
        <v>1320</v>
      </c>
      <c r="BC434" t="n">
        <v>4.70795</v>
      </c>
      <c r="BD434" t="n">
        <v>52.2964</v>
      </c>
      <c r="BE434" t="s">
        <v>301</v>
      </c>
      <c r="BF434" t="s">
        <v>83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98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1315</v>
      </c>
      <c r="F435" t="n">
        <v>278786</v>
      </c>
      <c r="G435" t="s">
        <v>74</v>
      </c>
      <c r="H435" t="s">
        <v>75</v>
      </c>
      <c r="I435" t="s"/>
      <c r="J435" t="s">
        <v>76</v>
      </c>
      <c r="K435" t="n">
        <v>149.5</v>
      </c>
      <c r="L435" t="s">
        <v>77</v>
      </c>
      <c r="M435" t="s"/>
      <c r="N435" t="s">
        <v>1336</v>
      </c>
      <c r="O435" t="s">
        <v>79</v>
      </c>
      <c r="P435" t="s">
        <v>1316</v>
      </c>
      <c r="Q435" t="s"/>
      <c r="R435" t="s">
        <v>81</v>
      </c>
      <c r="S435" t="s">
        <v>330</v>
      </c>
      <c r="T435" t="s">
        <v>83</v>
      </c>
      <c r="U435" t="s">
        <v>84</v>
      </c>
      <c r="V435" t="s">
        <v>85</v>
      </c>
      <c r="W435" t="s">
        <v>108</v>
      </c>
      <c r="X435" t="s"/>
      <c r="Y435" t="s">
        <v>87</v>
      </c>
      <c r="Z435">
        <f>HYPERLINK("https://hotelmonitor-cachepage.eclerx.com/savepage/tk_15441703304818687_sr_8422.html","info")</f>
        <v/>
      </c>
      <c r="AA435" t="n">
        <v>5898</v>
      </c>
      <c r="AB435" t="s">
        <v>1352</v>
      </c>
      <c r="AC435" t="s"/>
      <c r="AD435" t="s">
        <v>89</v>
      </c>
      <c r="AE435" t="s"/>
      <c r="AF435" t="s"/>
      <c r="AG435" t="s"/>
      <c r="AH435" t="s"/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15</v>
      </c>
      <c r="AQ435" t="s">
        <v>91</v>
      </c>
      <c r="AR435" t="s"/>
      <c r="AS435" t="s"/>
      <c r="AT435" t="s">
        <v>92</v>
      </c>
      <c r="AU435" t="s">
        <v>90</v>
      </c>
      <c r="AV435" t="s"/>
      <c r="AW435" t="s"/>
      <c r="AX435" t="s">
        <v>93</v>
      </c>
      <c r="AY435" t="n">
        <v>3863181</v>
      </c>
      <c r="AZ435" t="s">
        <v>1318</v>
      </c>
      <c r="BA435" t="s">
        <v>1319</v>
      </c>
      <c r="BB435" t="s">
        <v>1320</v>
      </c>
      <c r="BC435" t="n">
        <v>4.70795</v>
      </c>
      <c r="BD435" t="n">
        <v>52.2964</v>
      </c>
      <c r="BE435" t="s">
        <v>322</v>
      </c>
      <c r="BF435" t="s">
        <v>83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98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1353</v>
      </c>
      <c r="F436" t="n">
        <v>72033</v>
      </c>
      <c r="G436" t="s">
        <v>74</v>
      </c>
      <c r="H436" t="s">
        <v>75</v>
      </c>
      <c r="I436" t="s"/>
      <c r="J436" t="s">
        <v>76</v>
      </c>
      <c r="K436" t="n">
        <v>201.5</v>
      </c>
      <c r="L436" t="s">
        <v>77</v>
      </c>
      <c r="M436" t="s"/>
      <c r="N436" t="s">
        <v>1354</v>
      </c>
      <c r="O436" t="s">
        <v>79</v>
      </c>
      <c r="P436" t="s">
        <v>1355</v>
      </c>
      <c r="Q436" t="s"/>
      <c r="R436" t="s">
        <v>81</v>
      </c>
      <c r="S436" t="s">
        <v>1356</v>
      </c>
      <c r="T436" t="s">
        <v>83</v>
      </c>
      <c r="U436" t="s">
        <v>84</v>
      </c>
      <c r="V436" t="s">
        <v>85</v>
      </c>
      <c r="W436" t="s">
        <v>108</v>
      </c>
      <c r="X436" t="s"/>
      <c r="Y436" t="s">
        <v>87</v>
      </c>
      <c r="Z436">
        <f>HYPERLINK("https://hotelmonitor-cachepage.eclerx.com/savepage/tk_1544170375736788_sr_8422.html","info")</f>
        <v/>
      </c>
      <c r="AA436" t="n">
        <v>5895</v>
      </c>
      <c r="AB436" t="s">
        <v>1357</v>
      </c>
      <c r="AC436" t="s"/>
      <c r="AD436" t="s">
        <v>89</v>
      </c>
      <c r="AE436" t="s"/>
      <c r="AF436" t="s"/>
      <c r="AG436" t="s"/>
      <c r="AH436" t="s"/>
      <c r="AI436" t="s"/>
      <c r="AJ436" t="s"/>
      <c r="AK436" t="s">
        <v>90</v>
      </c>
      <c r="AL436" t="s"/>
      <c r="AM436" t="s"/>
      <c r="AN436" t="s">
        <v>90</v>
      </c>
      <c r="AO436" t="s"/>
      <c r="AP436" t="n">
        <v>108</v>
      </c>
      <c r="AQ436" t="s">
        <v>91</v>
      </c>
      <c r="AR436" t="s"/>
      <c r="AS436" t="s"/>
      <c r="AT436" t="s">
        <v>92</v>
      </c>
      <c r="AU436" t="s">
        <v>90</v>
      </c>
      <c r="AV436" t="s"/>
      <c r="AW436" t="s"/>
      <c r="AX436" t="s">
        <v>90</v>
      </c>
      <c r="AY436" t="n">
        <v>5954061</v>
      </c>
      <c r="AZ436" t="s">
        <v>1358</v>
      </c>
      <c r="BA436" t="s">
        <v>1359</v>
      </c>
      <c r="BB436" t="s">
        <v>1360</v>
      </c>
      <c r="BC436" t="n">
        <v>4.879</v>
      </c>
      <c r="BD436" t="n">
        <v>52.363</v>
      </c>
      <c r="BE436" t="s">
        <v>1361</v>
      </c>
      <c r="BF436" t="s">
        <v>83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127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1353</v>
      </c>
      <c r="F437" t="n">
        <v>72033</v>
      </c>
      <c r="G437" t="s">
        <v>74</v>
      </c>
      <c r="H437" t="s">
        <v>75</v>
      </c>
      <c r="I437" t="s"/>
      <c r="J437" t="s">
        <v>76</v>
      </c>
      <c r="K437" t="n">
        <v>165</v>
      </c>
      <c r="L437" t="s">
        <v>77</v>
      </c>
      <c r="M437" t="s"/>
      <c r="N437" t="s">
        <v>1362</v>
      </c>
      <c r="O437" t="s">
        <v>79</v>
      </c>
      <c r="P437" t="s">
        <v>1355</v>
      </c>
      <c r="Q437" t="s"/>
      <c r="R437" t="s">
        <v>81</v>
      </c>
      <c r="S437" t="s">
        <v>624</v>
      </c>
      <c r="T437" t="s">
        <v>83</v>
      </c>
      <c r="U437" t="s">
        <v>84</v>
      </c>
      <c r="V437" t="s">
        <v>85</v>
      </c>
      <c r="W437" t="s">
        <v>86</v>
      </c>
      <c r="X437" t="s"/>
      <c r="Y437" t="s">
        <v>87</v>
      </c>
      <c r="Z437">
        <f>HYPERLINK("https://hotelmonitor-cachepage.eclerx.com/savepage/tk_1544170375736788_sr_8422.html","info")</f>
        <v/>
      </c>
      <c r="AA437" t="n">
        <v>5895</v>
      </c>
      <c r="AB437" t="s">
        <v>1363</v>
      </c>
      <c r="AC437" t="s"/>
      <c r="AD437" t="s">
        <v>89</v>
      </c>
      <c r="AE437" t="s"/>
      <c r="AF437" t="s"/>
      <c r="AG437" t="s"/>
      <c r="AH437" t="s"/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108</v>
      </c>
      <c r="AQ437" t="s">
        <v>91</v>
      </c>
      <c r="AR437" t="s"/>
      <c r="AS437" t="s"/>
      <c r="AT437" t="s">
        <v>92</v>
      </c>
      <c r="AU437" t="s">
        <v>90</v>
      </c>
      <c r="AV437" t="s"/>
      <c r="AW437" t="s"/>
      <c r="AX437" t="s">
        <v>90</v>
      </c>
      <c r="AY437" t="n">
        <v>5954061</v>
      </c>
      <c r="AZ437" t="s">
        <v>1358</v>
      </c>
      <c r="BA437" t="s">
        <v>1359</v>
      </c>
      <c r="BB437" t="s">
        <v>1360</v>
      </c>
      <c r="BC437" t="n">
        <v>4.879</v>
      </c>
      <c r="BD437" t="n">
        <v>52.363</v>
      </c>
      <c r="BE437" t="s">
        <v>1364</v>
      </c>
      <c r="BF437" t="s">
        <v>83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127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1353</v>
      </c>
      <c r="F438" t="n">
        <v>72033</v>
      </c>
      <c r="G438" t="s">
        <v>74</v>
      </c>
      <c r="H438" t="s">
        <v>75</v>
      </c>
      <c r="I438" t="s"/>
      <c r="J438" t="s">
        <v>76</v>
      </c>
      <c r="K438" t="n">
        <v>160.5</v>
      </c>
      <c r="L438" t="s">
        <v>77</v>
      </c>
      <c r="M438" t="s"/>
      <c r="N438" t="s">
        <v>1365</v>
      </c>
      <c r="O438" t="s">
        <v>79</v>
      </c>
      <c r="P438" t="s">
        <v>1355</v>
      </c>
      <c r="Q438" t="s"/>
      <c r="R438" t="s">
        <v>81</v>
      </c>
      <c r="S438" t="s">
        <v>1366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HYPERLINK("https://hotelmonitor-cachepage.eclerx.com/savepage/tk_1544170375736788_sr_8422.html","info")</f>
        <v/>
      </c>
      <c r="AA438" t="n">
        <v>5895</v>
      </c>
      <c r="AB438" t="s">
        <v>1367</v>
      </c>
      <c r="AC438" t="s"/>
      <c r="AD438" t="s">
        <v>89</v>
      </c>
      <c r="AE438" t="s"/>
      <c r="AF438" t="s"/>
      <c r="AG438" t="s"/>
      <c r="AH438" t="s"/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108</v>
      </c>
      <c r="AQ438" t="s">
        <v>91</v>
      </c>
      <c r="AR438" t="s"/>
      <c r="AS438" t="s"/>
      <c r="AT438" t="s">
        <v>92</v>
      </c>
      <c r="AU438" t="s">
        <v>90</v>
      </c>
      <c r="AV438" t="s"/>
      <c r="AW438" t="s"/>
      <c r="AX438" t="s">
        <v>90</v>
      </c>
      <c r="AY438" t="n">
        <v>5954061</v>
      </c>
      <c r="AZ438" t="s">
        <v>1358</v>
      </c>
      <c r="BA438" t="s">
        <v>1359</v>
      </c>
      <c r="BB438" t="s">
        <v>1360</v>
      </c>
      <c r="BC438" t="n">
        <v>4.879</v>
      </c>
      <c r="BD438" t="n">
        <v>52.363</v>
      </c>
      <c r="BE438" t="s">
        <v>1368</v>
      </c>
      <c r="BF438" t="s">
        <v>83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127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1353</v>
      </c>
      <c r="F439" t="n">
        <v>72033</v>
      </c>
      <c r="G439" t="s">
        <v>74</v>
      </c>
      <c r="H439" t="s">
        <v>75</v>
      </c>
      <c r="I439" t="s"/>
      <c r="J439" t="s">
        <v>76</v>
      </c>
      <c r="K439" t="n">
        <v>235.5</v>
      </c>
      <c r="L439" t="s">
        <v>77</v>
      </c>
      <c r="M439" t="s"/>
      <c r="N439" t="s">
        <v>1369</v>
      </c>
      <c r="O439" t="s">
        <v>79</v>
      </c>
      <c r="P439" t="s">
        <v>1355</v>
      </c>
      <c r="Q439" t="s"/>
      <c r="R439" t="s">
        <v>81</v>
      </c>
      <c r="S439" t="s">
        <v>1370</v>
      </c>
      <c r="T439" t="s">
        <v>83</v>
      </c>
      <c r="U439" t="s">
        <v>84</v>
      </c>
      <c r="V439" t="s">
        <v>85</v>
      </c>
      <c r="W439" t="s">
        <v>108</v>
      </c>
      <c r="X439" t="s"/>
      <c r="Y439" t="s">
        <v>87</v>
      </c>
      <c r="Z439">
        <f>HYPERLINK("https://hotelmonitor-cachepage.eclerx.com/savepage/tk_1544170375736788_sr_8422.html","info")</f>
        <v/>
      </c>
      <c r="AA439" t="n">
        <v>5895</v>
      </c>
      <c r="AB439" t="s">
        <v>1371</v>
      </c>
      <c r="AC439" t="s"/>
      <c r="AD439" t="s">
        <v>89</v>
      </c>
      <c r="AE439" t="s"/>
      <c r="AF439" t="s"/>
      <c r="AG439" t="s"/>
      <c r="AH439" t="s"/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108</v>
      </c>
      <c r="AQ439" t="s">
        <v>91</v>
      </c>
      <c r="AR439" t="s"/>
      <c r="AS439" t="s"/>
      <c r="AT439" t="s">
        <v>92</v>
      </c>
      <c r="AU439" t="s">
        <v>90</v>
      </c>
      <c r="AV439" t="s"/>
      <c r="AW439" t="s"/>
      <c r="AX439" t="s">
        <v>90</v>
      </c>
      <c r="AY439" t="n">
        <v>5954061</v>
      </c>
      <c r="AZ439" t="s">
        <v>1358</v>
      </c>
      <c r="BA439" t="s">
        <v>1359</v>
      </c>
      <c r="BB439" t="s">
        <v>1360</v>
      </c>
      <c r="BC439" t="n">
        <v>4.879</v>
      </c>
      <c r="BD439" t="n">
        <v>52.363</v>
      </c>
      <c r="BE439" t="s">
        <v>1372</v>
      </c>
      <c r="BF439" t="s">
        <v>83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127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1373</v>
      </c>
      <c r="F440" t="n">
        <v>367693</v>
      </c>
      <c r="G440" t="s">
        <v>74</v>
      </c>
      <c r="H440" t="s">
        <v>75</v>
      </c>
      <c r="I440" t="s"/>
      <c r="J440" t="s">
        <v>76</v>
      </c>
      <c r="K440" t="n">
        <v>111.5</v>
      </c>
      <c r="L440" t="s">
        <v>77</v>
      </c>
      <c r="M440" t="s"/>
      <c r="N440" t="s">
        <v>369</v>
      </c>
      <c r="O440" t="s">
        <v>79</v>
      </c>
      <c r="P440" t="s">
        <v>1373</v>
      </c>
      <c r="Q440" t="s"/>
      <c r="R440" t="s">
        <v>81</v>
      </c>
      <c r="S440" t="s">
        <v>1374</v>
      </c>
      <c r="T440" t="s">
        <v>83</v>
      </c>
      <c r="U440" t="s">
        <v>84</v>
      </c>
      <c r="V440" t="s">
        <v>85</v>
      </c>
      <c r="W440" t="s">
        <v>108</v>
      </c>
      <c r="X440" t="s"/>
      <c r="Y440" t="s">
        <v>87</v>
      </c>
      <c r="Z440">
        <f>HYPERLINK("https://hotelmonitor-cachepage.eclerx.com/savepage/tk_15441703657471285_sr_8422.html","info")</f>
        <v/>
      </c>
      <c r="AA440" t="n">
        <v>105954</v>
      </c>
      <c r="AB440" t="s">
        <v>1375</v>
      </c>
      <c r="AC440" t="s"/>
      <c r="AD440" t="s">
        <v>89</v>
      </c>
      <c r="AE440" t="s"/>
      <c r="AF440" t="s"/>
      <c r="AG440" t="s"/>
      <c r="AH440" t="s"/>
      <c r="AI440" t="s"/>
      <c r="AJ440" t="s"/>
      <c r="AK440" t="s">
        <v>90</v>
      </c>
      <c r="AL440" t="s"/>
      <c r="AM440" t="s"/>
      <c r="AN440" t="s">
        <v>93</v>
      </c>
      <c r="AO440" t="s">
        <v>332</v>
      </c>
      <c r="AP440" t="n">
        <v>88</v>
      </c>
      <c r="AQ440" t="s">
        <v>91</v>
      </c>
      <c r="AR440" t="s"/>
      <c r="AS440" t="s"/>
      <c r="AT440" t="s">
        <v>92</v>
      </c>
      <c r="AU440" t="s">
        <v>90</v>
      </c>
      <c r="AV440" t="s"/>
      <c r="AW440" t="s"/>
      <c r="AX440" t="s">
        <v>90</v>
      </c>
      <c r="AY440" t="n">
        <v>6197385</v>
      </c>
      <c r="AZ440" t="s">
        <v>1376</v>
      </c>
      <c r="BA440" t="s">
        <v>1377</v>
      </c>
      <c r="BB440" t="s">
        <v>1378</v>
      </c>
      <c r="BC440" t="n">
        <v>4.898544</v>
      </c>
      <c r="BD440" t="n">
        <v>52.366282</v>
      </c>
      <c r="BE440" t="s">
        <v>130</v>
      </c>
      <c r="BF440" t="s">
        <v>83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127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1373</v>
      </c>
      <c r="F441" t="n">
        <v>367693</v>
      </c>
      <c r="G441" t="s">
        <v>74</v>
      </c>
      <c r="H441" t="s">
        <v>75</v>
      </c>
      <c r="I441" t="s"/>
      <c r="J441" t="s">
        <v>76</v>
      </c>
      <c r="K441" t="n">
        <v>104.5</v>
      </c>
      <c r="L441" t="s">
        <v>77</v>
      </c>
      <c r="M441" t="s"/>
      <c r="N441" t="s">
        <v>240</v>
      </c>
      <c r="O441" t="s">
        <v>79</v>
      </c>
      <c r="P441" t="s">
        <v>1373</v>
      </c>
      <c r="Q441" t="s"/>
      <c r="R441" t="s">
        <v>81</v>
      </c>
      <c r="S441" t="s">
        <v>1379</v>
      </c>
      <c r="T441" t="s">
        <v>83</v>
      </c>
      <c r="U441" t="s">
        <v>84</v>
      </c>
      <c r="V441" t="s">
        <v>85</v>
      </c>
      <c r="W441" t="s">
        <v>108</v>
      </c>
      <c r="X441" t="s"/>
      <c r="Y441" t="s">
        <v>87</v>
      </c>
      <c r="Z441">
        <f>HYPERLINK("https://hotelmonitor-cachepage.eclerx.com/savepage/tk_15441703657471285_sr_8422.html","info")</f>
        <v/>
      </c>
      <c r="AA441" t="n">
        <v>105954</v>
      </c>
      <c r="AB441" t="s">
        <v>1380</v>
      </c>
      <c r="AC441" t="s"/>
      <c r="AD441" t="s">
        <v>89</v>
      </c>
      <c r="AE441" t="s"/>
      <c r="AF441" t="s"/>
      <c r="AG441" t="s"/>
      <c r="AH441" t="s"/>
      <c r="AI441" t="s"/>
      <c r="AJ441" t="s"/>
      <c r="AK441" t="s">
        <v>90</v>
      </c>
      <c r="AL441" t="s"/>
      <c r="AM441" t="s"/>
      <c r="AN441" t="s">
        <v>93</v>
      </c>
      <c r="AO441" t="s">
        <v>412</v>
      </c>
      <c r="AP441" t="n">
        <v>88</v>
      </c>
      <c r="AQ441" t="s">
        <v>91</v>
      </c>
      <c r="AR441" t="s"/>
      <c r="AS441" t="s"/>
      <c r="AT441" t="s">
        <v>92</v>
      </c>
      <c r="AU441" t="s">
        <v>90</v>
      </c>
      <c r="AV441" t="s"/>
      <c r="AW441" t="s"/>
      <c r="AX441" t="s">
        <v>90</v>
      </c>
      <c r="AY441" t="n">
        <v>6197385</v>
      </c>
      <c r="AZ441" t="s">
        <v>1376</v>
      </c>
      <c r="BA441" t="s">
        <v>1377</v>
      </c>
      <c r="BB441" t="s">
        <v>1378</v>
      </c>
      <c r="BC441" t="n">
        <v>4.898544</v>
      </c>
      <c r="BD441" t="n">
        <v>52.366282</v>
      </c>
      <c r="BE441" t="s">
        <v>1381</v>
      </c>
      <c r="BF441" t="s">
        <v>83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127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1382</v>
      </c>
      <c r="F442" t="n">
        <v>577052</v>
      </c>
      <c r="G442" t="s">
        <v>74</v>
      </c>
      <c r="H442" t="s">
        <v>75</v>
      </c>
      <c r="I442" t="s"/>
      <c r="J442" t="s">
        <v>76</v>
      </c>
      <c r="K442" t="n">
        <v>77.5</v>
      </c>
      <c r="L442" t="s">
        <v>77</v>
      </c>
      <c r="M442" t="s"/>
      <c r="N442" t="s">
        <v>118</v>
      </c>
      <c r="O442" t="s">
        <v>79</v>
      </c>
      <c r="P442" t="s">
        <v>1383</v>
      </c>
      <c r="Q442" t="s"/>
      <c r="R442" t="s">
        <v>120</v>
      </c>
      <c r="S442" t="s">
        <v>197</v>
      </c>
      <c r="T442" t="s">
        <v>83</v>
      </c>
      <c r="U442" t="s">
        <v>84</v>
      </c>
      <c r="V442" t="s">
        <v>85</v>
      </c>
      <c r="W442" t="s">
        <v>86</v>
      </c>
      <c r="X442" t="s"/>
      <c r="Y442" t="s">
        <v>87</v>
      </c>
      <c r="Z442">
        <f>HYPERLINK("https://hotelmonitor-cachepage.eclerx.com/savepage/tk_15441703570805132_sr_8422.html","info")</f>
        <v/>
      </c>
      <c r="AA442" t="n">
        <v>128407</v>
      </c>
      <c r="AB442" t="s">
        <v>1384</v>
      </c>
      <c r="AC442" t="s"/>
      <c r="AD442" t="s">
        <v>89</v>
      </c>
      <c r="AE442" t="s"/>
      <c r="AF442" t="s"/>
      <c r="AG442" t="s"/>
      <c r="AH442" t="s"/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70</v>
      </c>
      <c r="AQ442" t="s">
        <v>91</v>
      </c>
      <c r="AR442" t="s"/>
      <c r="AS442" t="s"/>
      <c r="AT442" t="s">
        <v>92</v>
      </c>
      <c r="AU442" t="s">
        <v>90</v>
      </c>
      <c r="AV442" t="s"/>
      <c r="AW442" t="s"/>
      <c r="AX442" t="s">
        <v>90</v>
      </c>
      <c r="AY442" t="n">
        <v>659207</v>
      </c>
      <c r="AZ442" t="s">
        <v>737</v>
      </c>
      <c r="BA442" t="s">
        <v>1385</v>
      </c>
      <c r="BB442" t="s">
        <v>1386</v>
      </c>
      <c r="BC442" t="n">
        <v>4.821</v>
      </c>
      <c r="BD442" t="n">
        <v>52.382</v>
      </c>
      <c r="BE442" t="s">
        <v>887</v>
      </c>
      <c r="BF442" t="s">
        <v>83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127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1382</v>
      </c>
      <c r="F443" t="n">
        <v>577052</v>
      </c>
      <c r="G443" t="s">
        <v>74</v>
      </c>
      <c r="H443" t="s">
        <v>75</v>
      </c>
      <c r="I443" t="s"/>
      <c r="J443" t="s">
        <v>76</v>
      </c>
      <c r="K443" t="n">
        <v>70</v>
      </c>
      <c r="L443" t="s">
        <v>77</v>
      </c>
      <c r="M443" t="s"/>
      <c r="N443" t="s">
        <v>118</v>
      </c>
      <c r="O443" t="s">
        <v>79</v>
      </c>
      <c r="P443" t="s">
        <v>1383</v>
      </c>
      <c r="Q443" t="s"/>
      <c r="R443" t="s">
        <v>120</v>
      </c>
      <c r="S443" t="s">
        <v>1274</v>
      </c>
      <c r="T443" t="s">
        <v>83</v>
      </c>
      <c r="U443" t="s">
        <v>84</v>
      </c>
      <c r="V443" t="s">
        <v>85</v>
      </c>
      <c r="W443" t="s">
        <v>86</v>
      </c>
      <c r="X443" t="s"/>
      <c r="Y443" t="s">
        <v>87</v>
      </c>
      <c r="Z443">
        <f>HYPERLINK("https://hotelmonitor-cachepage.eclerx.com/savepage/tk_15441703570805132_sr_8422.html","info")</f>
        <v/>
      </c>
      <c r="AA443" t="n">
        <v>128407</v>
      </c>
      <c r="AB443" t="s">
        <v>1387</v>
      </c>
      <c r="AC443" t="s"/>
      <c r="AD443" t="s">
        <v>89</v>
      </c>
      <c r="AE443" t="s"/>
      <c r="AF443" t="s"/>
      <c r="AG443" t="s"/>
      <c r="AH443" t="s"/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70</v>
      </c>
      <c r="AQ443" t="s">
        <v>91</v>
      </c>
      <c r="AR443" t="s"/>
      <c r="AS443" t="s"/>
      <c r="AT443" t="s">
        <v>92</v>
      </c>
      <c r="AU443" t="s">
        <v>90</v>
      </c>
      <c r="AV443" t="s"/>
      <c r="AW443" t="s"/>
      <c r="AX443" t="s">
        <v>90</v>
      </c>
      <c r="AY443" t="n">
        <v>659207</v>
      </c>
      <c r="AZ443" t="s">
        <v>737</v>
      </c>
      <c r="BA443" t="s">
        <v>1385</v>
      </c>
      <c r="BB443" t="s">
        <v>1386</v>
      </c>
      <c r="BC443" t="n">
        <v>4.821</v>
      </c>
      <c r="BD443" t="n">
        <v>52.382</v>
      </c>
      <c r="BE443" t="s">
        <v>356</v>
      </c>
      <c r="BF443" t="s">
        <v>83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127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1388</v>
      </c>
      <c r="F444" t="n">
        <v>526630</v>
      </c>
      <c r="G444" t="s">
        <v>74</v>
      </c>
      <c r="H444" t="s">
        <v>75</v>
      </c>
      <c r="I444" t="s"/>
      <c r="J444" t="s">
        <v>76</v>
      </c>
      <c r="K444" t="n">
        <v>167.5</v>
      </c>
      <c r="L444" t="s">
        <v>77</v>
      </c>
      <c r="M444" t="s"/>
      <c r="N444" t="s">
        <v>1389</v>
      </c>
      <c r="O444" t="s">
        <v>79</v>
      </c>
      <c r="P444" t="s">
        <v>1390</v>
      </c>
      <c r="Q444" t="s"/>
      <c r="R444" t="s">
        <v>81</v>
      </c>
      <c r="S444" t="s">
        <v>1391</v>
      </c>
      <c r="T444" t="s">
        <v>83</v>
      </c>
      <c r="U444" t="s">
        <v>84</v>
      </c>
      <c r="V444" t="s">
        <v>85</v>
      </c>
      <c r="W444" t="s">
        <v>86</v>
      </c>
      <c r="X444" t="s"/>
      <c r="Y444" t="s">
        <v>87</v>
      </c>
      <c r="Z444">
        <f>HYPERLINK("https://hotelmonitor-cachepage.eclerx.com/savepage/tk_15441703471307063_sr_8422.html","info")</f>
        <v/>
      </c>
      <c r="AA444" t="n">
        <v>8826</v>
      </c>
      <c r="AB444" t="s">
        <v>1392</v>
      </c>
      <c r="AC444" t="s"/>
      <c r="AD444" t="s">
        <v>89</v>
      </c>
      <c r="AE444" t="s"/>
      <c r="AF444" t="s"/>
      <c r="AG444" t="s"/>
      <c r="AH444" t="s"/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50</v>
      </c>
      <c r="AQ444" t="s">
        <v>91</v>
      </c>
      <c r="AR444" t="s"/>
      <c r="AS444" t="s"/>
      <c r="AT444" t="s">
        <v>92</v>
      </c>
      <c r="AU444" t="s">
        <v>90</v>
      </c>
      <c r="AV444" t="s"/>
      <c r="AW444" t="s"/>
      <c r="AX444" t="s">
        <v>93</v>
      </c>
      <c r="AY444" t="n">
        <v>2068580</v>
      </c>
      <c r="AZ444" t="s">
        <v>1393</v>
      </c>
      <c r="BA444" t="s">
        <v>1394</v>
      </c>
      <c r="BB444" t="s">
        <v>1395</v>
      </c>
      <c r="BC444" t="n">
        <v>4.893</v>
      </c>
      <c r="BD444" t="n">
        <v>52.375</v>
      </c>
      <c r="BE444" t="s">
        <v>1096</v>
      </c>
      <c r="BF444" t="s">
        <v>83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127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1388</v>
      </c>
      <c r="F445" t="n">
        <v>526630</v>
      </c>
      <c r="G445" t="s">
        <v>74</v>
      </c>
      <c r="H445" t="s">
        <v>75</v>
      </c>
      <c r="I445" t="s"/>
      <c r="J445" t="s">
        <v>76</v>
      </c>
      <c r="K445" t="n">
        <v>185</v>
      </c>
      <c r="L445" t="s">
        <v>77</v>
      </c>
      <c r="M445" t="s"/>
      <c r="N445" t="s">
        <v>1396</v>
      </c>
      <c r="O445" t="s">
        <v>79</v>
      </c>
      <c r="P445" t="s">
        <v>1390</v>
      </c>
      <c r="Q445" t="s"/>
      <c r="R445" t="s">
        <v>81</v>
      </c>
      <c r="S445" t="s">
        <v>1397</v>
      </c>
      <c r="T445" t="s">
        <v>83</v>
      </c>
      <c r="U445" t="s">
        <v>84</v>
      </c>
      <c r="V445" t="s">
        <v>85</v>
      </c>
      <c r="W445" t="s">
        <v>86</v>
      </c>
      <c r="X445" t="s"/>
      <c r="Y445" t="s">
        <v>87</v>
      </c>
      <c r="Z445">
        <f>HYPERLINK("https://hotelmonitor-cachepage.eclerx.com/savepage/tk_15441703471307063_sr_8422.html","info")</f>
        <v/>
      </c>
      <c r="AA445" t="n">
        <v>8826</v>
      </c>
      <c r="AB445" t="s">
        <v>1398</v>
      </c>
      <c r="AC445" t="s"/>
      <c r="AD445" t="s">
        <v>89</v>
      </c>
      <c r="AE445" t="s"/>
      <c r="AF445" t="s"/>
      <c r="AG445" t="s"/>
      <c r="AH445" t="s"/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50</v>
      </c>
      <c r="AQ445" t="s">
        <v>91</v>
      </c>
      <c r="AR445" t="s"/>
      <c r="AS445" t="s"/>
      <c r="AT445" t="s">
        <v>92</v>
      </c>
      <c r="AU445" t="s">
        <v>90</v>
      </c>
      <c r="AV445" t="s"/>
      <c r="AW445" t="s"/>
      <c r="AX445" t="s">
        <v>93</v>
      </c>
      <c r="AY445" t="n">
        <v>2068580</v>
      </c>
      <c r="AZ445" t="s">
        <v>1393</v>
      </c>
      <c r="BA445" t="s">
        <v>1394</v>
      </c>
      <c r="BB445" t="s">
        <v>1395</v>
      </c>
      <c r="BC445" t="n">
        <v>4.893</v>
      </c>
      <c r="BD445" t="n">
        <v>52.375</v>
      </c>
      <c r="BE445" t="s">
        <v>725</v>
      </c>
      <c r="BF445" t="s">
        <v>83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127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1388</v>
      </c>
      <c r="F446" t="n">
        <v>526630</v>
      </c>
      <c r="G446" t="s">
        <v>74</v>
      </c>
      <c r="H446" t="s">
        <v>75</v>
      </c>
      <c r="I446" t="s"/>
      <c r="J446" t="s">
        <v>76</v>
      </c>
      <c r="K446" t="n">
        <v>185</v>
      </c>
      <c r="L446" t="s">
        <v>77</v>
      </c>
      <c r="M446" t="s"/>
      <c r="N446" t="s">
        <v>1399</v>
      </c>
      <c r="O446" t="s">
        <v>79</v>
      </c>
      <c r="P446" t="s">
        <v>1390</v>
      </c>
      <c r="Q446" t="s"/>
      <c r="R446" t="s">
        <v>81</v>
      </c>
      <c r="S446" t="s">
        <v>1397</v>
      </c>
      <c r="T446" t="s">
        <v>83</v>
      </c>
      <c r="U446" t="s">
        <v>84</v>
      </c>
      <c r="V446" t="s">
        <v>85</v>
      </c>
      <c r="W446" t="s">
        <v>86</v>
      </c>
      <c r="X446" t="s"/>
      <c r="Y446" t="s">
        <v>87</v>
      </c>
      <c r="Z446">
        <f>HYPERLINK("https://hotelmonitor-cachepage.eclerx.com/savepage/tk_15441703471307063_sr_8422.html","info")</f>
        <v/>
      </c>
      <c r="AA446" t="n">
        <v>8826</v>
      </c>
      <c r="AB446" t="s">
        <v>1400</v>
      </c>
      <c r="AC446" t="s"/>
      <c r="AD446" t="s">
        <v>89</v>
      </c>
      <c r="AE446" t="s"/>
      <c r="AF446" t="s"/>
      <c r="AG446" t="s"/>
      <c r="AH446" t="s"/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50</v>
      </c>
      <c r="AQ446" t="s">
        <v>91</v>
      </c>
      <c r="AR446" t="s"/>
      <c r="AS446" t="s"/>
      <c r="AT446" t="s">
        <v>92</v>
      </c>
      <c r="AU446" t="s">
        <v>90</v>
      </c>
      <c r="AV446" t="s"/>
      <c r="AW446" t="s"/>
      <c r="AX446" t="s">
        <v>93</v>
      </c>
      <c r="AY446" t="n">
        <v>2068580</v>
      </c>
      <c r="AZ446" t="s">
        <v>1393</v>
      </c>
      <c r="BA446" t="s">
        <v>1394</v>
      </c>
      <c r="BB446" t="s">
        <v>1395</v>
      </c>
      <c r="BC446" t="n">
        <v>4.893</v>
      </c>
      <c r="BD446" t="n">
        <v>52.375</v>
      </c>
      <c r="BE446" t="s">
        <v>725</v>
      </c>
      <c r="BF446" t="s">
        <v>83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127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1388</v>
      </c>
      <c r="F447" t="n">
        <v>526630</v>
      </c>
      <c r="G447" t="s">
        <v>74</v>
      </c>
      <c r="H447" t="s">
        <v>75</v>
      </c>
      <c r="I447" t="s"/>
      <c r="J447" t="s">
        <v>76</v>
      </c>
      <c r="K447" t="n">
        <v>211.5</v>
      </c>
      <c r="L447" t="s">
        <v>77</v>
      </c>
      <c r="M447" t="s"/>
      <c r="N447" t="s">
        <v>1389</v>
      </c>
      <c r="O447" t="s">
        <v>79</v>
      </c>
      <c r="P447" t="s">
        <v>1390</v>
      </c>
      <c r="Q447" t="s"/>
      <c r="R447" t="s">
        <v>81</v>
      </c>
      <c r="S447" t="s">
        <v>496</v>
      </c>
      <c r="T447" t="s">
        <v>83</v>
      </c>
      <c r="U447" t="s">
        <v>84</v>
      </c>
      <c r="V447" t="s">
        <v>85</v>
      </c>
      <c r="W447" t="s">
        <v>108</v>
      </c>
      <c r="X447" t="s"/>
      <c r="Y447" t="s">
        <v>87</v>
      </c>
      <c r="Z447">
        <f>HYPERLINK("https://hotelmonitor-cachepage.eclerx.com/savepage/tk_15441703471307063_sr_8422.html","info")</f>
        <v/>
      </c>
      <c r="AA447" t="n">
        <v>8826</v>
      </c>
      <c r="AB447" t="s">
        <v>1401</v>
      </c>
      <c r="AC447" t="s"/>
      <c r="AD447" t="s">
        <v>89</v>
      </c>
      <c r="AE447" t="s"/>
      <c r="AF447" t="s"/>
      <c r="AG447" t="s"/>
      <c r="AH447" t="s"/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50</v>
      </c>
      <c r="AQ447" t="s">
        <v>91</v>
      </c>
      <c r="AR447" t="s"/>
      <c r="AS447" t="s"/>
      <c r="AT447" t="s">
        <v>92</v>
      </c>
      <c r="AU447" t="s">
        <v>90</v>
      </c>
      <c r="AV447" t="s"/>
      <c r="AW447" t="s"/>
      <c r="AX447" t="s">
        <v>93</v>
      </c>
      <c r="AY447" t="n">
        <v>2068580</v>
      </c>
      <c r="AZ447" t="s">
        <v>1393</v>
      </c>
      <c r="BA447" t="s">
        <v>1394</v>
      </c>
      <c r="BB447" t="s">
        <v>1395</v>
      </c>
      <c r="BC447" t="n">
        <v>4.893</v>
      </c>
      <c r="BD447" t="n">
        <v>52.375</v>
      </c>
      <c r="BE447" t="s">
        <v>1402</v>
      </c>
      <c r="BF447" t="s">
        <v>83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127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1388</v>
      </c>
      <c r="F448" t="n">
        <v>526630</v>
      </c>
      <c r="G448" t="s">
        <v>74</v>
      </c>
      <c r="H448" t="s">
        <v>75</v>
      </c>
      <c r="I448" t="s"/>
      <c r="J448" t="s">
        <v>76</v>
      </c>
      <c r="K448" t="n">
        <v>216.5</v>
      </c>
      <c r="L448" t="s">
        <v>77</v>
      </c>
      <c r="M448" t="s"/>
      <c r="N448" t="s">
        <v>1389</v>
      </c>
      <c r="O448" t="s">
        <v>79</v>
      </c>
      <c r="P448" t="s">
        <v>1390</v>
      </c>
      <c r="Q448" t="s"/>
      <c r="R448" t="s">
        <v>81</v>
      </c>
      <c r="S448" t="s">
        <v>1403</v>
      </c>
      <c r="T448" t="s">
        <v>83</v>
      </c>
      <c r="U448" t="s">
        <v>84</v>
      </c>
      <c r="V448" t="s">
        <v>85</v>
      </c>
      <c r="W448" t="s">
        <v>108</v>
      </c>
      <c r="X448" t="s"/>
      <c r="Y448" t="s">
        <v>87</v>
      </c>
      <c r="Z448">
        <f>HYPERLINK("https://hotelmonitor-cachepage.eclerx.com/savepage/tk_15441703471307063_sr_8422.html","info")</f>
        <v/>
      </c>
      <c r="AA448" t="n">
        <v>8826</v>
      </c>
      <c r="AB448" t="s">
        <v>1404</v>
      </c>
      <c r="AC448" t="s"/>
      <c r="AD448" t="s">
        <v>89</v>
      </c>
      <c r="AE448" t="s"/>
      <c r="AF448" t="s"/>
      <c r="AG448" t="s"/>
      <c r="AH448" t="s"/>
      <c r="AI448" t="s"/>
      <c r="AJ448" t="s"/>
      <c r="AK448" t="s">
        <v>90</v>
      </c>
      <c r="AL448" t="s"/>
      <c r="AM448" t="s"/>
      <c r="AN448" t="s">
        <v>90</v>
      </c>
      <c r="AO448" t="s"/>
      <c r="AP448" t="n">
        <v>50</v>
      </c>
      <c r="AQ448" t="s">
        <v>91</v>
      </c>
      <c r="AR448" t="s"/>
      <c r="AS448" t="s"/>
      <c r="AT448" t="s">
        <v>92</v>
      </c>
      <c r="AU448" t="s">
        <v>90</v>
      </c>
      <c r="AV448" t="s"/>
      <c r="AW448" t="s"/>
      <c r="AX448" t="s">
        <v>93</v>
      </c>
      <c r="AY448" t="n">
        <v>2068580</v>
      </c>
      <c r="AZ448" t="s">
        <v>1393</v>
      </c>
      <c r="BA448" t="s">
        <v>1394</v>
      </c>
      <c r="BB448" t="s">
        <v>1395</v>
      </c>
      <c r="BC448" t="n">
        <v>4.893</v>
      </c>
      <c r="BD448" t="n">
        <v>52.375</v>
      </c>
      <c r="BE448" t="s">
        <v>1405</v>
      </c>
      <c r="BF448" t="s">
        <v>83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127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1388</v>
      </c>
      <c r="F449" t="n">
        <v>526630</v>
      </c>
      <c r="G449" t="s">
        <v>74</v>
      </c>
      <c r="H449" t="s">
        <v>75</v>
      </c>
      <c r="I449" t="s"/>
      <c r="J449" t="s">
        <v>76</v>
      </c>
      <c r="K449" t="n">
        <v>220.5</v>
      </c>
      <c r="L449" t="s">
        <v>77</v>
      </c>
      <c r="M449" t="s"/>
      <c r="N449" t="s">
        <v>1406</v>
      </c>
      <c r="O449" t="s">
        <v>901</v>
      </c>
      <c r="P449" t="s">
        <v>1390</v>
      </c>
      <c r="Q449" t="s"/>
      <c r="R449" t="s">
        <v>81</v>
      </c>
      <c r="S449" t="s">
        <v>1407</v>
      </c>
      <c r="T449" t="s">
        <v>83</v>
      </c>
      <c r="U449" t="s">
        <v>84</v>
      </c>
      <c r="V449" t="s">
        <v>85</v>
      </c>
      <c r="W449" t="s">
        <v>86</v>
      </c>
      <c r="X449" t="s"/>
      <c r="Y449" t="s">
        <v>87</v>
      </c>
      <c r="Z449">
        <f>HYPERLINK("https://hotelmonitor-cachepage.eclerx.com/savepage/tk_15441703471307063_sr_8422.html","info")</f>
        <v/>
      </c>
      <c r="AA449" t="n">
        <v>8826</v>
      </c>
      <c r="AB449" t="s">
        <v>1408</v>
      </c>
      <c r="AC449" t="s"/>
      <c r="AD449" t="s">
        <v>89</v>
      </c>
      <c r="AE449" t="s"/>
      <c r="AF449" t="s"/>
      <c r="AG449" t="s"/>
      <c r="AH449" t="s"/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50</v>
      </c>
      <c r="AQ449" t="s">
        <v>91</v>
      </c>
      <c r="AR449" t="s"/>
      <c r="AS449" t="s"/>
      <c r="AT449" t="s">
        <v>92</v>
      </c>
      <c r="AU449" t="s">
        <v>90</v>
      </c>
      <c r="AV449" t="s"/>
      <c r="AW449" t="s"/>
      <c r="AX449" t="s">
        <v>93</v>
      </c>
      <c r="AY449" t="n">
        <v>2068580</v>
      </c>
      <c r="AZ449" t="s">
        <v>1393</v>
      </c>
      <c r="BA449" t="s">
        <v>1394</v>
      </c>
      <c r="BB449" t="s">
        <v>1395</v>
      </c>
      <c r="BC449" t="n">
        <v>4.893</v>
      </c>
      <c r="BD449" t="n">
        <v>52.375</v>
      </c>
      <c r="BE449" t="s">
        <v>229</v>
      </c>
      <c r="BF449" t="s">
        <v>83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127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1388</v>
      </c>
      <c r="F450" t="n">
        <v>526630</v>
      </c>
      <c r="G450" t="s">
        <v>74</v>
      </c>
      <c r="H450" t="s">
        <v>75</v>
      </c>
      <c r="I450" t="s"/>
      <c r="J450" t="s">
        <v>76</v>
      </c>
      <c r="K450" t="n">
        <v>229.5</v>
      </c>
      <c r="L450" t="s">
        <v>77</v>
      </c>
      <c r="M450" t="s"/>
      <c r="N450" t="s">
        <v>1396</v>
      </c>
      <c r="O450" t="s">
        <v>79</v>
      </c>
      <c r="P450" t="s">
        <v>1390</v>
      </c>
      <c r="Q450" t="s"/>
      <c r="R450" t="s">
        <v>81</v>
      </c>
      <c r="S450" t="s">
        <v>1409</v>
      </c>
      <c r="T450" t="s">
        <v>83</v>
      </c>
      <c r="U450" t="s">
        <v>84</v>
      </c>
      <c r="V450" t="s">
        <v>85</v>
      </c>
      <c r="W450" t="s">
        <v>108</v>
      </c>
      <c r="X450" t="s"/>
      <c r="Y450" t="s">
        <v>87</v>
      </c>
      <c r="Z450">
        <f>HYPERLINK("https://hotelmonitor-cachepage.eclerx.com/savepage/tk_15441703471307063_sr_8422.html","info")</f>
        <v/>
      </c>
      <c r="AA450" t="n">
        <v>8826</v>
      </c>
      <c r="AB450" t="s">
        <v>1410</v>
      </c>
      <c r="AC450" t="s"/>
      <c r="AD450" t="s">
        <v>89</v>
      </c>
      <c r="AE450" t="s"/>
      <c r="AF450" t="s"/>
      <c r="AG450" t="s"/>
      <c r="AH450" t="s"/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50</v>
      </c>
      <c r="AQ450" t="s">
        <v>91</v>
      </c>
      <c r="AR450" t="s"/>
      <c r="AS450" t="s"/>
      <c r="AT450" t="s">
        <v>92</v>
      </c>
      <c r="AU450" t="s">
        <v>90</v>
      </c>
      <c r="AV450" t="s"/>
      <c r="AW450" t="s"/>
      <c r="AX450" t="s">
        <v>93</v>
      </c>
      <c r="AY450" t="n">
        <v>2068580</v>
      </c>
      <c r="AZ450" t="s">
        <v>1393</v>
      </c>
      <c r="BA450" t="s">
        <v>1394</v>
      </c>
      <c r="BB450" t="s">
        <v>1395</v>
      </c>
      <c r="BC450" t="n">
        <v>4.893</v>
      </c>
      <c r="BD450" t="n">
        <v>52.375</v>
      </c>
      <c r="BE450" t="s">
        <v>1411</v>
      </c>
      <c r="BF450" t="s">
        <v>83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127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1388</v>
      </c>
      <c r="F451" t="n">
        <v>526630</v>
      </c>
      <c r="G451" t="s">
        <v>74</v>
      </c>
      <c r="H451" t="s">
        <v>75</v>
      </c>
      <c r="I451" t="s"/>
      <c r="J451" t="s">
        <v>76</v>
      </c>
      <c r="K451" t="n">
        <v>229.5</v>
      </c>
      <c r="L451" t="s">
        <v>77</v>
      </c>
      <c r="M451" t="s"/>
      <c r="N451" t="s">
        <v>1399</v>
      </c>
      <c r="O451" t="s">
        <v>79</v>
      </c>
      <c r="P451" t="s">
        <v>1390</v>
      </c>
      <c r="Q451" t="s"/>
      <c r="R451" t="s">
        <v>81</v>
      </c>
      <c r="S451" t="s">
        <v>1409</v>
      </c>
      <c r="T451" t="s">
        <v>83</v>
      </c>
      <c r="U451" t="s">
        <v>84</v>
      </c>
      <c r="V451" t="s">
        <v>85</v>
      </c>
      <c r="W451" t="s">
        <v>108</v>
      </c>
      <c r="X451" t="s"/>
      <c r="Y451" t="s">
        <v>87</v>
      </c>
      <c r="Z451">
        <f>HYPERLINK("https://hotelmonitor-cachepage.eclerx.com/savepage/tk_15441703471307063_sr_8422.html","info")</f>
        <v/>
      </c>
      <c r="AA451" t="n">
        <v>8826</v>
      </c>
      <c r="AB451" t="s">
        <v>1412</v>
      </c>
      <c r="AC451" t="s"/>
      <c r="AD451" t="s">
        <v>89</v>
      </c>
      <c r="AE451" t="s"/>
      <c r="AF451" t="s"/>
      <c r="AG451" t="s"/>
      <c r="AH451" t="s"/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50</v>
      </c>
      <c r="AQ451" t="s">
        <v>91</v>
      </c>
      <c r="AR451" t="s"/>
      <c r="AS451" t="s"/>
      <c r="AT451" t="s">
        <v>92</v>
      </c>
      <c r="AU451" t="s">
        <v>90</v>
      </c>
      <c r="AV451" t="s"/>
      <c r="AW451" t="s"/>
      <c r="AX451" t="s">
        <v>93</v>
      </c>
      <c r="AY451" t="n">
        <v>2068580</v>
      </c>
      <c r="AZ451" t="s">
        <v>1393</v>
      </c>
      <c r="BA451" t="s">
        <v>1394</v>
      </c>
      <c r="BB451" t="s">
        <v>1395</v>
      </c>
      <c r="BC451" t="n">
        <v>4.893</v>
      </c>
      <c r="BD451" t="n">
        <v>52.375</v>
      </c>
      <c r="BE451" t="s">
        <v>1411</v>
      </c>
      <c r="BF451" t="s">
        <v>83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127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1388</v>
      </c>
      <c r="F452" t="n">
        <v>526630</v>
      </c>
      <c r="G452" t="s">
        <v>74</v>
      </c>
      <c r="H452" t="s">
        <v>75</v>
      </c>
      <c r="I452" t="s"/>
      <c r="J452" t="s">
        <v>76</v>
      </c>
      <c r="K452" t="n">
        <v>233</v>
      </c>
      <c r="L452" t="s">
        <v>77</v>
      </c>
      <c r="M452" t="s"/>
      <c r="N452" t="s">
        <v>1396</v>
      </c>
      <c r="O452" t="s">
        <v>79</v>
      </c>
      <c r="P452" t="s">
        <v>1390</v>
      </c>
      <c r="Q452" t="s"/>
      <c r="R452" t="s">
        <v>81</v>
      </c>
      <c r="S452" t="s">
        <v>700</v>
      </c>
      <c r="T452" t="s">
        <v>83</v>
      </c>
      <c r="U452" t="s">
        <v>84</v>
      </c>
      <c r="V452" t="s">
        <v>85</v>
      </c>
      <c r="W452" t="s">
        <v>108</v>
      </c>
      <c r="X452" t="s"/>
      <c r="Y452" t="s">
        <v>87</v>
      </c>
      <c r="Z452">
        <f>HYPERLINK("https://hotelmonitor-cachepage.eclerx.com/savepage/tk_15441703471307063_sr_8422.html","info")</f>
        <v/>
      </c>
      <c r="AA452" t="n">
        <v>8826</v>
      </c>
      <c r="AB452" t="s">
        <v>1413</v>
      </c>
      <c r="AC452" t="s"/>
      <c r="AD452" t="s">
        <v>89</v>
      </c>
      <c r="AE452" t="s"/>
      <c r="AF452" t="s"/>
      <c r="AG452" t="s"/>
      <c r="AH452" t="s"/>
      <c r="AI452" t="s"/>
      <c r="AJ452" t="s"/>
      <c r="AK452" t="s">
        <v>90</v>
      </c>
      <c r="AL452" t="s"/>
      <c r="AM452" t="s"/>
      <c r="AN452" t="s">
        <v>90</v>
      </c>
      <c r="AO452" t="s"/>
      <c r="AP452" t="n">
        <v>50</v>
      </c>
      <c r="AQ452" t="s">
        <v>91</v>
      </c>
      <c r="AR452" t="s"/>
      <c r="AS452" t="s"/>
      <c r="AT452" t="s">
        <v>92</v>
      </c>
      <c r="AU452" t="s">
        <v>90</v>
      </c>
      <c r="AV452" t="s"/>
      <c r="AW452" t="s"/>
      <c r="AX452" t="s">
        <v>93</v>
      </c>
      <c r="AY452" t="n">
        <v>2068580</v>
      </c>
      <c r="AZ452" t="s">
        <v>1393</v>
      </c>
      <c r="BA452" t="s">
        <v>1394</v>
      </c>
      <c r="BB452" t="s">
        <v>1395</v>
      </c>
      <c r="BC452" t="n">
        <v>4.893</v>
      </c>
      <c r="BD452" t="n">
        <v>52.375</v>
      </c>
      <c r="BE452" t="s">
        <v>1144</v>
      </c>
      <c r="BF452" t="s">
        <v>83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127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1388</v>
      </c>
      <c r="F453" t="n">
        <v>526630</v>
      </c>
      <c r="G453" t="s">
        <v>74</v>
      </c>
      <c r="H453" t="s">
        <v>75</v>
      </c>
      <c r="I453" t="s"/>
      <c r="J453" t="s">
        <v>76</v>
      </c>
      <c r="K453" t="n">
        <v>233</v>
      </c>
      <c r="L453" t="s">
        <v>77</v>
      </c>
      <c r="M453" t="s"/>
      <c r="N453" t="s">
        <v>1399</v>
      </c>
      <c r="O453" t="s">
        <v>79</v>
      </c>
      <c r="P453" t="s">
        <v>1390</v>
      </c>
      <c r="Q453" t="s"/>
      <c r="R453" t="s">
        <v>81</v>
      </c>
      <c r="S453" t="s">
        <v>700</v>
      </c>
      <c r="T453" t="s">
        <v>83</v>
      </c>
      <c r="U453" t="s">
        <v>84</v>
      </c>
      <c r="V453" t="s">
        <v>85</v>
      </c>
      <c r="W453" t="s">
        <v>108</v>
      </c>
      <c r="X453" t="s"/>
      <c r="Y453" t="s">
        <v>87</v>
      </c>
      <c r="Z453">
        <f>HYPERLINK("https://hotelmonitor-cachepage.eclerx.com/savepage/tk_15441703471307063_sr_8422.html","info")</f>
        <v/>
      </c>
      <c r="AA453" t="n">
        <v>8826</v>
      </c>
      <c r="AB453" t="s">
        <v>1414</v>
      </c>
      <c r="AC453" t="s"/>
      <c r="AD453" t="s">
        <v>89</v>
      </c>
      <c r="AE453" t="s"/>
      <c r="AF453" t="s"/>
      <c r="AG453" t="s"/>
      <c r="AH453" t="s"/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50</v>
      </c>
      <c r="AQ453" t="s">
        <v>91</v>
      </c>
      <c r="AR453" t="s"/>
      <c r="AS453" t="s"/>
      <c r="AT453" t="s">
        <v>92</v>
      </c>
      <c r="AU453" t="s">
        <v>90</v>
      </c>
      <c r="AV453" t="s"/>
      <c r="AW453" t="s"/>
      <c r="AX453" t="s">
        <v>93</v>
      </c>
      <c r="AY453" t="n">
        <v>2068580</v>
      </c>
      <c r="AZ453" t="s">
        <v>1393</v>
      </c>
      <c r="BA453" t="s">
        <v>1394</v>
      </c>
      <c r="BB453" t="s">
        <v>1395</v>
      </c>
      <c r="BC453" t="n">
        <v>4.893</v>
      </c>
      <c r="BD453" t="n">
        <v>52.375</v>
      </c>
      <c r="BE453" t="s">
        <v>1144</v>
      </c>
      <c r="BF453" t="s">
        <v>83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127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1388</v>
      </c>
      <c r="F454" t="n">
        <v>526630</v>
      </c>
      <c r="G454" t="s">
        <v>74</v>
      </c>
      <c r="H454" t="s">
        <v>75</v>
      </c>
      <c r="I454" t="s"/>
      <c r="J454" t="s">
        <v>76</v>
      </c>
      <c r="K454" t="n">
        <v>265</v>
      </c>
      <c r="L454" t="s">
        <v>77</v>
      </c>
      <c r="M454" t="s"/>
      <c r="N454" t="s">
        <v>1406</v>
      </c>
      <c r="O454" t="s">
        <v>901</v>
      </c>
      <c r="P454" t="s">
        <v>1390</v>
      </c>
      <c r="Q454" t="s"/>
      <c r="R454" t="s">
        <v>81</v>
      </c>
      <c r="S454" t="s">
        <v>1415</v>
      </c>
      <c r="T454" t="s">
        <v>83</v>
      </c>
      <c r="U454" t="s">
        <v>84</v>
      </c>
      <c r="V454" t="s">
        <v>85</v>
      </c>
      <c r="W454" t="s">
        <v>108</v>
      </c>
      <c r="X454" t="s"/>
      <c r="Y454" t="s">
        <v>87</v>
      </c>
      <c r="Z454">
        <f>HYPERLINK("https://hotelmonitor-cachepage.eclerx.com/savepage/tk_15441703471307063_sr_8422.html","info")</f>
        <v/>
      </c>
      <c r="AA454" t="n">
        <v>8826</v>
      </c>
      <c r="AB454" t="s">
        <v>1416</v>
      </c>
      <c r="AC454" t="s"/>
      <c r="AD454" t="s">
        <v>89</v>
      </c>
      <c r="AE454" t="s"/>
      <c r="AF454" t="s"/>
      <c r="AG454" t="s"/>
      <c r="AH454" t="s"/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50</v>
      </c>
      <c r="AQ454" t="s">
        <v>91</v>
      </c>
      <c r="AR454" t="s"/>
      <c r="AS454" t="s"/>
      <c r="AT454" t="s">
        <v>92</v>
      </c>
      <c r="AU454" t="s">
        <v>90</v>
      </c>
      <c r="AV454" t="s"/>
      <c r="AW454" t="s"/>
      <c r="AX454" t="s">
        <v>93</v>
      </c>
      <c r="AY454" t="n">
        <v>2068580</v>
      </c>
      <c r="AZ454" t="s">
        <v>1393</v>
      </c>
      <c r="BA454" t="s">
        <v>1394</v>
      </c>
      <c r="BB454" t="s">
        <v>1395</v>
      </c>
      <c r="BC454" t="n">
        <v>4.893</v>
      </c>
      <c r="BD454" t="n">
        <v>52.375</v>
      </c>
      <c r="BE454" t="s">
        <v>1417</v>
      </c>
      <c r="BF454" t="s">
        <v>83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127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1388</v>
      </c>
      <c r="F455" t="n">
        <v>526630</v>
      </c>
      <c r="G455" t="s">
        <v>74</v>
      </c>
      <c r="H455" t="s">
        <v>75</v>
      </c>
      <c r="I455" t="s"/>
      <c r="J455" t="s">
        <v>76</v>
      </c>
      <c r="K455" t="n">
        <v>266.5</v>
      </c>
      <c r="L455" t="s">
        <v>77</v>
      </c>
      <c r="M455" t="s"/>
      <c r="N455" t="s">
        <v>1406</v>
      </c>
      <c r="O455" t="s">
        <v>901</v>
      </c>
      <c r="P455" t="s">
        <v>1390</v>
      </c>
      <c r="Q455" t="s"/>
      <c r="R455" t="s">
        <v>81</v>
      </c>
      <c r="S455" t="s">
        <v>874</v>
      </c>
      <c r="T455" t="s">
        <v>83</v>
      </c>
      <c r="U455" t="s">
        <v>84</v>
      </c>
      <c r="V455" t="s">
        <v>85</v>
      </c>
      <c r="W455" t="s">
        <v>108</v>
      </c>
      <c r="X455" t="s"/>
      <c r="Y455" t="s">
        <v>87</v>
      </c>
      <c r="Z455">
        <f>HYPERLINK("https://hotelmonitor-cachepage.eclerx.com/savepage/tk_15441703471307063_sr_8422.html","info")</f>
        <v/>
      </c>
      <c r="AA455" t="n">
        <v>8826</v>
      </c>
      <c r="AB455" t="s">
        <v>1418</v>
      </c>
      <c r="AC455" t="s"/>
      <c r="AD455" t="s">
        <v>89</v>
      </c>
      <c r="AE455" t="s"/>
      <c r="AF455" t="s"/>
      <c r="AG455" t="s"/>
      <c r="AH455" t="s"/>
      <c r="AI455" t="s"/>
      <c r="AJ455" t="s"/>
      <c r="AK455" t="s">
        <v>90</v>
      </c>
      <c r="AL455" t="s"/>
      <c r="AM455" t="s"/>
      <c r="AN455" t="s">
        <v>90</v>
      </c>
      <c r="AO455" t="s"/>
      <c r="AP455" t="n">
        <v>50</v>
      </c>
      <c r="AQ455" t="s">
        <v>91</v>
      </c>
      <c r="AR455" t="s"/>
      <c r="AS455" t="s"/>
      <c r="AT455" t="s">
        <v>92</v>
      </c>
      <c r="AU455" t="s">
        <v>90</v>
      </c>
      <c r="AV455" t="s"/>
      <c r="AW455" t="s"/>
      <c r="AX455" t="s">
        <v>93</v>
      </c>
      <c r="AY455" t="n">
        <v>2068580</v>
      </c>
      <c r="AZ455" t="s">
        <v>1393</v>
      </c>
      <c r="BA455" t="s">
        <v>1394</v>
      </c>
      <c r="BB455" t="s">
        <v>1395</v>
      </c>
      <c r="BC455" t="n">
        <v>4.893</v>
      </c>
      <c r="BD455" t="n">
        <v>52.375</v>
      </c>
      <c r="BE455" t="s">
        <v>709</v>
      </c>
      <c r="BF455" t="s">
        <v>83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127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1419</v>
      </c>
      <c r="F456" t="n">
        <v>3618547</v>
      </c>
      <c r="G456" t="s">
        <v>74</v>
      </c>
      <c r="H456" t="s">
        <v>75</v>
      </c>
      <c r="I456" t="s"/>
      <c r="J456" t="s">
        <v>76</v>
      </c>
      <c r="K456" t="n">
        <v>97.75</v>
      </c>
      <c r="L456" t="s">
        <v>77</v>
      </c>
      <c r="M456" t="s"/>
      <c r="N456" t="s">
        <v>1420</v>
      </c>
      <c r="O456" t="s">
        <v>901</v>
      </c>
      <c r="P456" t="s">
        <v>1421</v>
      </c>
      <c r="Q456" t="s"/>
      <c r="R456" t="s">
        <v>81</v>
      </c>
      <c r="S456" t="s">
        <v>1422</v>
      </c>
      <c r="T456" t="s">
        <v>83</v>
      </c>
      <c r="U456" t="s">
        <v>84</v>
      </c>
      <c r="V456" t="s">
        <v>85</v>
      </c>
      <c r="W456" t="s">
        <v>86</v>
      </c>
      <c r="X456" t="s"/>
      <c r="Y456" t="s">
        <v>87</v>
      </c>
      <c r="Z456">
        <f>HYPERLINK("https://hotelmonitor-cachepage.eclerx.com/savepage/tk_15441703414982858_sr_8422.html","info")</f>
        <v/>
      </c>
      <c r="AA456" t="n">
        <v>459724</v>
      </c>
      <c r="AB456" t="s">
        <v>1423</v>
      </c>
      <c r="AC456" t="s"/>
      <c r="AD456" t="s">
        <v>89</v>
      </c>
      <c r="AE456" t="s"/>
      <c r="AF456" t="s"/>
      <c r="AG456" t="s"/>
      <c r="AH456" t="s"/>
      <c r="AI456" t="s"/>
      <c r="AJ456" t="s"/>
      <c r="AK456" t="s">
        <v>90</v>
      </c>
      <c r="AL456" t="s"/>
      <c r="AM456" t="s"/>
      <c r="AN456" t="s">
        <v>90</v>
      </c>
      <c r="AO456" t="s"/>
      <c r="AP456" t="n">
        <v>38</v>
      </c>
      <c r="AQ456" t="s">
        <v>91</v>
      </c>
      <c r="AR456" t="s"/>
      <c r="AS456" t="s"/>
      <c r="AT456" t="s">
        <v>92</v>
      </c>
      <c r="AU456" t="s">
        <v>90</v>
      </c>
      <c r="AV456" t="s"/>
      <c r="AW456" t="s"/>
      <c r="AX456" t="s">
        <v>93</v>
      </c>
      <c r="AY456" t="n">
        <v>5954001</v>
      </c>
      <c r="AZ456" t="s">
        <v>1424</v>
      </c>
      <c r="BA456" t="s">
        <v>1425</v>
      </c>
      <c r="BB456" t="s">
        <v>1426</v>
      </c>
      <c r="BC456" t="n">
        <v>4.945716</v>
      </c>
      <c r="BD456" t="n">
        <v>52.310278</v>
      </c>
      <c r="BE456" t="s">
        <v>1427</v>
      </c>
      <c r="BF456" t="s">
        <v>83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127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1419</v>
      </c>
      <c r="F457" t="n">
        <v>3618547</v>
      </c>
      <c r="G457" t="s">
        <v>74</v>
      </c>
      <c r="H457" t="s">
        <v>75</v>
      </c>
      <c r="I457" t="s"/>
      <c r="J457" t="s">
        <v>76</v>
      </c>
      <c r="K457" t="n">
        <v>123.75</v>
      </c>
      <c r="L457" t="s">
        <v>77</v>
      </c>
      <c r="M457" t="s"/>
      <c r="N457" t="s">
        <v>1420</v>
      </c>
      <c r="O457" t="s">
        <v>901</v>
      </c>
      <c r="P457" t="s">
        <v>1421</v>
      </c>
      <c r="Q457" t="s"/>
      <c r="R457" t="s">
        <v>81</v>
      </c>
      <c r="S457" t="s">
        <v>431</v>
      </c>
      <c r="T457" t="s">
        <v>83</v>
      </c>
      <c r="U457" t="s">
        <v>84</v>
      </c>
      <c r="V457" t="s">
        <v>85</v>
      </c>
      <c r="W457" t="s">
        <v>108</v>
      </c>
      <c r="X457" t="s"/>
      <c r="Y457" t="s">
        <v>87</v>
      </c>
      <c r="Z457">
        <f>HYPERLINK("https://hotelmonitor-cachepage.eclerx.com/savepage/tk_15441703414982858_sr_8422.html","info")</f>
        <v/>
      </c>
      <c r="AA457" t="n">
        <v>459724</v>
      </c>
      <c r="AB457" t="s">
        <v>1428</v>
      </c>
      <c r="AC457" t="s"/>
      <c r="AD457" t="s">
        <v>89</v>
      </c>
      <c r="AE457" t="s"/>
      <c r="AF457" t="s"/>
      <c r="AG457" t="s"/>
      <c r="AH457" t="s"/>
      <c r="AI457" t="s"/>
      <c r="AJ457" t="s"/>
      <c r="AK457" t="s">
        <v>90</v>
      </c>
      <c r="AL457" t="s"/>
      <c r="AM457" t="s"/>
      <c r="AN457" t="s">
        <v>90</v>
      </c>
      <c r="AO457" t="s"/>
      <c r="AP457" t="n">
        <v>38</v>
      </c>
      <c r="AQ457" t="s">
        <v>91</v>
      </c>
      <c r="AR457" t="s"/>
      <c r="AS457" t="s"/>
      <c r="AT457" t="s">
        <v>92</v>
      </c>
      <c r="AU457" t="s">
        <v>90</v>
      </c>
      <c r="AV457" t="s"/>
      <c r="AW457" t="s"/>
      <c r="AX457" t="s">
        <v>93</v>
      </c>
      <c r="AY457" t="n">
        <v>5954001</v>
      </c>
      <c r="AZ457" t="s">
        <v>1424</v>
      </c>
      <c r="BA457" t="s">
        <v>1425</v>
      </c>
      <c r="BB457" t="s">
        <v>1426</v>
      </c>
      <c r="BC457" t="n">
        <v>4.945716</v>
      </c>
      <c r="BD457" t="n">
        <v>52.310278</v>
      </c>
      <c r="BE457" t="s">
        <v>1066</v>
      </c>
      <c r="BF457" t="s">
        <v>83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127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1419</v>
      </c>
      <c r="F458" t="n">
        <v>3618547</v>
      </c>
      <c r="G458" t="s">
        <v>74</v>
      </c>
      <c r="H458" t="s">
        <v>75</v>
      </c>
      <c r="I458" t="s"/>
      <c r="J458" t="s">
        <v>76</v>
      </c>
      <c r="K458" t="n">
        <v>178.5</v>
      </c>
      <c r="L458" t="s">
        <v>77</v>
      </c>
      <c r="M458" t="s"/>
      <c r="N458" t="s">
        <v>1429</v>
      </c>
      <c r="O458" t="s">
        <v>901</v>
      </c>
      <c r="P458" t="s">
        <v>1421</v>
      </c>
      <c r="Q458" t="s"/>
      <c r="R458" t="s">
        <v>81</v>
      </c>
      <c r="S458" t="s">
        <v>1430</v>
      </c>
      <c r="T458" t="s">
        <v>83</v>
      </c>
      <c r="U458" t="s">
        <v>84</v>
      </c>
      <c r="V458" t="s">
        <v>85</v>
      </c>
      <c r="W458" t="s">
        <v>86</v>
      </c>
      <c r="X458" t="s"/>
      <c r="Y458" t="s">
        <v>87</v>
      </c>
      <c r="Z458">
        <f>HYPERLINK("https://hotelmonitor-cachepage.eclerx.com/savepage/tk_15441703414982858_sr_8422.html","info")</f>
        <v/>
      </c>
      <c r="AA458" t="n">
        <v>459724</v>
      </c>
      <c r="AB458" t="s">
        <v>1431</v>
      </c>
      <c r="AC458" t="s"/>
      <c r="AD458" t="s">
        <v>89</v>
      </c>
      <c r="AE458" t="s"/>
      <c r="AF458" t="s"/>
      <c r="AG458" t="s"/>
      <c r="AH458" t="s"/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38</v>
      </c>
      <c r="AQ458" t="s">
        <v>91</v>
      </c>
      <c r="AR458" t="s"/>
      <c r="AS458" t="s"/>
      <c r="AT458" t="s">
        <v>92</v>
      </c>
      <c r="AU458" t="s">
        <v>90</v>
      </c>
      <c r="AV458" t="s"/>
      <c r="AW458" t="s"/>
      <c r="AX458" t="s">
        <v>93</v>
      </c>
      <c r="AY458" t="n">
        <v>5954001</v>
      </c>
      <c r="AZ458" t="s">
        <v>1424</v>
      </c>
      <c r="BA458" t="s">
        <v>1425</v>
      </c>
      <c r="BB458" t="s">
        <v>1426</v>
      </c>
      <c r="BC458" t="n">
        <v>4.945716</v>
      </c>
      <c r="BD458" t="n">
        <v>52.310278</v>
      </c>
      <c r="BE458" t="s">
        <v>114</v>
      </c>
      <c r="BF458" t="s">
        <v>83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127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1419</v>
      </c>
      <c r="F459" t="n">
        <v>3618547</v>
      </c>
      <c r="G459" t="s">
        <v>74</v>
      </c>
      <c r="H459" t="s">
        <v>75</v>
      </c>
      <c r="I459" t="s"/>
      <c r="J459" t="s">
        <v>76</v>
      </c>
      <c r="K459" t="n">
        <v>207.75</v>
      </c>
      <c r="L459" t="s">
        <v>77</v>
      </c>
      <c r="M459" t="s"/>
      <c r="N459" t="s">
        <v>1432</v>
      </c>
      <c r="O459" t="s">
        <v>901</v>
      </c>
      <c r="P459" t="s">
        <v>1421</v>
      </c>
      <c r="Q459" t="s"/>
      <c r="R459" t="s">
        <v>81</v>
      </c>
      <c r="S459" t="s">
        <v>1159</v>
      </c>
      <c r="T459" t="s">
        <v>83</v>
      </c>
      <c r="U459" t="s">
        <v>84</v>
      </c>
      <c r="V459" t="s">
        <v>85</v>
      </c>
      <c r="W459" t="s">
        <v>86</v>
      </c>
      <c r="X459" t="s"/>
      <c r="Y459" t="s">
        <v>87</v>
      </c>
      <c r="Z459">
        <f>HYPERLINK("https://hotelmonitor-cachepage.eclerx.com/savepage/tk_15441703414982858_sr_8422.html","info")</f>
        <v/>
      </c>
      <c r="AA459" t="n">
        <v>459724</v>
      </c>
      <c r="AB459" t="s">
        <v>1433</v>
      </c>
      <c r="AC459" t="s"/>
      <c r="AD459" t="s">
        <v>89</v>
      </c>
      <c r="AE459" t="s"/>
      <c r="AF459" t="s"/>
      <c r="AG459" t="s"/>
      <c r="AH459" t="s"/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38</v>
      </c>
      <c r="AQ459" t="s">
        <v>91</v>
      </c>
      <c r="AR459" t="s"/>
      <c r="AS459" t="s"/>
      <c r="AT459" t="s">
        <v>92</v>
      </c>
      <c r="AU459" t="s">
        <v>90</v>
      </c>
      <c r="AV459" t="s"/>
      <c r="AW459" t="s"/>
      <c r="AX459" t="s">
        <v>93</v>
      </c>
      <c r="AY459" t="n">
        <v>5954001</v>
      </c>
      <c r="AZ459" t="s">
        <v>1424</v>
      </c>
      <c r="BA459" t="s">
        <v>1425</v>
      </c>
      <c r="BB459" t="s">
        <v>1426</v>
      </c>
      <c r="BC459" t="n">
        <v>4.945716</v>
      </c>
      <c r="BD459" t="n">
        <v>52.310278</v>
      </c>
      <c r="BE459" t="s">
        <v>1402</v>
      </c>
      <c r="BF459" t="s">
        <v>83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127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1434</v>
      </c>
      <c r="F460" t="n">
        <v>270537</v>
      </c>
      <c r="G460" t="s">
        <v>74</v>
      </c>
      <c r="H460" t="s">
        <v>75</v>
      </c>
      <c r="I460" t="s"/>
      <c r="J460" t="s">
        <v>76</v>
      </c>
      <c r="K460" t="n">
        <v>132</v>
      </c>
      <c r="L460" t="s">
        <v>77</v>
      </c>
      <c r="M460" t="s"/>
      <c r="N460" t="s">
        <v>1435</v>
      </c>
      <c r="O460" t="s">
        <v>79</v>
      </c>
      <c r="P460" t="s">
        <v>1436</v>
      </c>
      <c r="Q460" t="s"/>
      <c r="R460" t="s">
        <v>81</v>
      </c>
      <c r="S460" t="s">
        <v>1349</v>
      </c>
      <c r="T460" t="s">
        <v>83</v>
      </c>
      <c r="U460" t="s">
        <v>84</v>
      </c>
      <c r="V460" t="s">
        <v>85</v>
      </c>
      <c r="W460" t="s">
        <v>86</v>
      </c>
      <c r="X460" t="s"/>
      <c r="Y460" t="s">
        <v>87</v>
      </c>
      <c r="Z460">
        <f>HYPERLINK("https://hotelmonitor-cachepage.eclerx.com/savepage/tk_15441703634506383_sr_8422.html","info")</f>
        <v/>
      </c>
      <c r="AA460" t="n">
        <v>89836</v>
      </c>
      <c r="AB460" t="s">
        <v>1437</v>
      </c>
      <c r="AC460" t="s"/>
      <c r="AD460" t="s">
        <v>89</v>
      </c>
      <c r="AE460" t="s"/>
      <c r="AF460" t="s"/>
      <c r="AG460" t="s"/>
      <c r="AH460" t="s"/>
      <c r="AI460" t="s"/>
      <c r="AJ460" t="s"/>
      <c r="AK460" t="s">
        <v>90</v>
      </c>
      <c r="AL460" t="s"/>
      <c r="AM460" t="s"/>
      <c r="AN460" t="s">
        <v>90</v>
      </c>
      <c r="AO460" t="s"/>
      <c r="AP460" t="n">
        <v>83</v>
      </c>
      <c r="AQ460" t="s">
        <v>91</v>
      </c>
      <c r="AR460" t="s"/>
      <c r="AS460" t="s"/>
      <c r="AT460" t="s">
        <v>92</v>
      </c>
      <c r="AU460" t="s">
        <v>90</v>
      </c>
      <c r="AV460" t="s"/>
      <c r="AW460" t="s"/>
      <c r="AX460" t="s">
        <v>93</v>
      </c>
      <c r="AY460" t="n">
        <v>6560351</v>
      </c>
      <c r="AZ460" t="s">
        <v>1438</v>
      </c>
      <c r="BA460" t="s">
        <v>1439</v>
      </c>
      <c r="BB460" t="s">
        <v>1440</v>
      </c>
      <c r="BC460" t="n">
        <v>4.893435</v>
      </c>
      <c r="BD460" t="n">
        <v>52.360944</v>
      </c>
      <c r="BE460" t="s">
        <v>1441</v>
      </c>
      <c r="BF460" t="s">
        <v>83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127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1434</v>
      </c>
      <c r="F461" t="n">
        <v>270537</v>
      </c>
      <c r="G461" t="s">
        <v>74</v>
      </c>
      <c r="H461" t="s">
        <v>75</v>
      </c>
      <c r="I461" t="s"/>
      <c r="J461" t="s">
        <v>76</v>
      </c>
      <c r="K461" t="n">
        <v>132</v>
      </c>
      <c r="L461" t="s">
        <v>77</v>
      </c>
      <c r="M461" t="s"/>
      <c r="N461" t="s">
        <v>1442</v>
      </c>
      <c r="O461" t="s">
        <v>79</v>
      </c>
      <c r="P461" t="s">
        <v>1436</v>
      </c>
      <c r="Q461" t="s"/>
      <c r="R461" t="s">
        <v>81</v>
      </c>
      <c r="S461" t="s">
        <v>1349</v>
      </c>
      <c r="T461" t="s">
        <v>83</v>
      </c>
      <c r="U461" t="s">
        <v>84</v>
      </c>
      <c r="V461" t="s">
        <v>85</v>
      </c>
      <c r="W461" t="s">
        <v>86</v>
      </c>
      <c r="X461" t="s"/>
      <c r="Y461" t="s">
        <v>87</v>
      </c>
      <c r="Z461">
        <f>HYPERLINK("https://hotelmonitor-cachepage.eclerx.com/savepage/tk_15441703634506383_sr_8422.html","info")</f>
        <v/>
      </c>
      <c r="AA461" t="n">
        <v>89836</v>
      </c>
      <c r="AB461" t="s">
        <v>1443</v>
      </c>
      <c r="AC461" t="s"/>
      <c r="AD461" t="s">
        <v>89</v>
      </c>
      <c r="AE461" t="s"/>
      <c r="AF461" t="s"/>
      <c r="AG461" t="s"/>
      <c r="AH461" t="s"/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83</v>
      </c>
      <c r="AQ461" t="s">
        <v>91</v>
      </c>
      <c r="AR461" t="s"/>
      <c r="AS461" t="s"/>
      <c r="AT461" t="s">
        <v>92</v>
      </c>
      <c r="AU461" t="s">
        <v>90</v>
      </c>
      <c r="AV461" t="s"/>
      <c r="AW461" t="s"/>
      <c r="AX461" t="s">
        <v>93</v>
      </c>
      <c r="AY461" t="n">
        <v>6560351</v>
      </c>
      <c r="AZ461" t="s">
        <v>1438</v>
      </c>
      <c r="BA461" t="s">
        <v>1439</v>
      </c>
      <c r="BB461" t="s">
        <v>1440</v>
      </c>
      <c r="BC461" t="n">
        <v>4.893435</v>
      </c>
      <c r="BD461" t="n">
        <v>52.360944</v>
      </c>
      <c r="BE461" t="s">
        <v>1441</v>
      </c>
      <c r="BF461" t="s">
        <v>83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127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1434</v>
      </c>
      <c r="F462" t="n">
        <v>270537</v>
      </c>
      <c r="G462" t="s">
        <v>74</v>
      </c>
      <c r="H462" t="s">
        <v>75</v>
      </c>
      <c r="I462" t="s"/>
      <c r="J462" t="s">
        <v>76</v>
      </c>
      <c r="K462" t="n">
        <v>141.5</v>
      </c>
      <c r="L462" t="s">
        <v>77</v>
      </c>
      <c r="M462" t="s"/>
      <c r="N462" t="s">
        <v>1435</v>
      </c>
      <c r="O462" t="s">
        <v>79</v>
      </c>
      <c r="P462" t="s">
        <v>1436</v>
      </c>
      <c r="Q462" t="s"/>
      <c r="R462" t="s">
        <v>81</v>
      </c>
      <c r="S462" t="s">
        <v>1444</v>
      </c>
      <c r="T462" t="s">
        <v>83</v>
      </c>
      <c r="U462" t="s">
        <v>84</v>
      </c>
      <c r="V462" t="s">
        <v>85</v>
      </c>
      <c r="W462" t="s">
        <v>86</v>
      </c>
      <c r="X462" t="s"/>
      <c r="Y462" t="s">
        <v>87</v>
      </c>
      <c r="Z462">
        <f>HYPERLINK("https://hotelmonitor-cachepage.eclerx.com/savepage/tk_15441703634506383_sr_8422.html","info")</f>
        <v/>
      </c>
      <c r="AA462" t="n">
        <v>89836</v>
      </c>
      <c r="AB462" t="s">
        <v>1445</v>
      </c>
      <c r="AC462" t="s"/>
      <c r="AD462" t="s">
        <v>89</v>
      </c>
      <c r="AE462" t="s"/>
      <c r="AF462" t="s"/>
      <c r="AG462" t="s"/>
      <c r="AH462" t="s"/>
      <c r="AI462" t="s"/>
      <c r="AJ462" t="s"/>
      <c r="AK462" t="s">
        <v>90</v>
      </c>
      <c r="AL462" t="s"/>
      <c r="AM462" t="s"/>
      <c r="AN462" t="s">
        <v>90</v>
      </c>
      <c r="AO462" t="s"/>
      <c r="AP462" t="n">
        <v>83</v>
      </c>
      <c r="AQ462" t="s">
        <v>91</v>
      </c>
      <c r="AR462" t="s"/>
      <c r="AS462" t="s"/>
      <c r="AT462" t="s">
        <v>92</v>
      </c>
      <c r="AU462" t="s">
        <v>90</v>
      </c>
      <c r="AV462" t="s"/>
      <c r="AW462" t="s"/>
      <c r="AX462" t="s">
        <v>93</v>
      </c>
      <c r="AY462" t="n">
        <v>6560351</v>
      </c>
      <c r="AZ462" t="s">
        <v>1438</v>
      </c>
      <c r="BA462" t="s">
        <v>1439</v>
      </c>
      <c r="BB462" t="s">
        <v>1440</v>
      </c>
      <c r="BC462" t="n">
        <v>4.893435</v>
      </c>
      <c r="BD462" t="n">
        <v>52.360944</v>
      </c>
      <c r="BE462" t="s">
        <v>1031</v>
      </c>
      <c r="BF462" t="s">
        <v>83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127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1434</v>
      </c>
      <c r="F463" t="n">
        <v>270537</v>
      </c>
      <c r="G463" t="s">
        <v>74</v>
      </c>
      <c r="H463" t="s">
        <v>75</v>
      </c>
      <c r="I463" t="s"/>
      <c r="J463" t="s">
        <v>76</v>
      </c>
      <c r="K463" t="n">
        <v>141.5</v>
      </c>
      <c r="L463" t="s">
        <v>77</v>
      </c>
      <c r="M463" t="s"/>
      <c r="N463" t="s">
        <v>1442</v>
      </c>
      <c r="O463" t="s">
        <v>79</v>
      </c>
      <c r="P463" t="s">
        <v>1436</v>
      </c>
      <c r="Q463" t="s"/>
      <c r="R463" t="s">
        <v>81</v>
      </c>
      <c r="S463" t="s">
        <v>1444</v>
      </c>
      <c r="T463" t="s">
        <v>83</v>
      </c>
      <c r="U463" t="s">
        <v>84</v>
      </c>
      <c r="V463" t="s">
        <v>85</v>
      </c>
      <c r="W463" t="s">
        <v>86</v>
      </c>
      <c r="X463" t="s"/>
      <c r="Y463" t="s">
        <v>87</v>
      </c>
      <c r="Z463">
        <f>HYPERLINK("https://hotelmonitor-cachepage.eclerx.com/savepage/tk_15441703634506383_sr_8422.html","info")</f>
        <v/>
      </c>
      <c r="AA463" t="n">
        <v>89836</v>
      </c>
      <c r="AB463" t="s">
        <v>1446</v>
      </c>
      <c r="AC463" t="s"/>
      <c r="AD463" t="s">
        <v>89</v>
      </c>
      <c r="AE463" t="s"/>
      <c r="AF463" t="s"/>
      <c r="AG463" t="s"/>
      <c r="AH463" t="s"/>
      <c r="AI463" t="s"/>
      <c r="AJ463" t="s"/>
      <c r="AK463" t="s">
        <v>90</v>
      </c>
      <c r="AL463" t="s"/>
      <c r="AM463" t="s"/>
      <c r="AN463" t="s">
        <v>90</v>
      </c>
      <c r="AO463" t="s"/>
      <c r="AP463" t="n">
        <v>83</v>
      </c>
      <c r="AQ463" t="s">
        <v>91</v>
      </c>
      <c r="AR463" t="s"/>
      <c r="AS463" t="s"/>
      <c r="AT463" t="s">
        <v>92</v>
      </c>
      <c r="AU463" t="s">
        <v>90</v>
      </c>
      <c r="AV463" t="s"/>
      <c r="AW463" t="s"/>
      <c r="AX463" t="s">
        <v>93</v>
      </c>
      <c r="AY463" t="n">
        <v>6560351</v>
      </c>
      <c r="AZ463" t="s">
        <v>1438</v>
      </c>
      <c r="BA463" t="s">
        <v>1439</v>
      </c>
      <c r="BB463" t="s">
        <v>1440</v>
      </c>
      <c r="BC463" t="n">
        <v>4.893435</v>
      </c>
      <c r="BD463" t="n">
        <v>52.360944</v>
      </c>
      <c r="BE463" t="s">
        <v>1031</v>
      </c>
      <c r="BF463" t="s">
        <v>83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127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1434</v>
      </c>
      <c r="F464" t="n">
        <v>270537</v>
      </c>
      <c r="G464" t="s">
        <v>74</v>
      </c>
      <c r="H464" t="s">
        <v>75</v>
      </c>
      <c r="I464" t="s"/>
      <c r="J464" t="s">
        <v>76</v>
      </c>
      <c r="K464" t="n">
        <v>149.5</v>
      </c>
      <c r="L464" t="s">
        <v>77</v>
      </c>
      <c r="M464" t="s"/>
      <c r="N464" t="s">
        <v>1447</v>
      </c>
      <c r="O464" t="s">
        <v>901</v>
      </c>
      <c r="P464" t="s">
        <v>1436</v>
      </c>
      <c r="Q464" t="s"/>
      <c r="R464" t="s">
        <v>81</v>
      </c>
      <c r="S464" t="s">
        <v>330</v>
      </c>
      <c r="T464" t="s">
        <v>83</v>
      </c>
      <c r="U464" t="s">
        <v>84</v>
      </c>
      <c r="V464" t="s">
        <v>85</v>
      </c>
      <c r="W464" t="s">
        <v>86</v>
      </c>
      <c r="X464" t="s"/>
      <c r="Y464" t="s">
        <v>87</v>
      </c>
      <c r="Z464">
        <f>HYPERLINK("https://hotelmonitor-cachepage.eclerx.com/savepage/tk_15441703634506383_sr_8422.html","info")</f>
        <v/>
      </c>
      <c r="AA464" t="n">
        <v>89836</v>
      </c>
      <c r="AB464" t="s">
        <v>1448</v>
      </c>
      <c r="AC464" t="s"/>
      <c r="AD464" t="s">
        <v>89</v>
      </c>
      <c r="AE464" t="s"/>
      <c r="AF464" t="s"/>
      <c r="AG464" t="s"/>
      <c r="AH464" t="s"/>
      <c r="AI464" t="s"/>
      <c r="AJ464" t="s"/>
      <c r="AK464" t="s">
        <v>90</v>
      </c>
      <c r="AL464" t="s"/>
      <c r="AM464" t="s"/>
      <c r="AN464" t="s">
        <v>90</v>
      </c>
      <c r="AO464" t="s"/>
      <c r="AP464" t="n">
        <v>83</v>
      </c>
      <c r="AQ464" t="s">
        <v>91</v>
      </c>
      <c r="AR464" t="s"/>
      <c r="AS464" t="s"/>
      <c r="AT464" t="s">
        <v>92</v>
      </c>
      <c r="AU464" t="s">
        <v>90</v>
      </c>
      <c r="AV464" t="s"/>
      <c r="AW464" t="s"/>
      <c r="AX464" t="s">
        <v>93</v>
      </c>
      <c r="AY464" t="n">
        <v>6560351</v>
      </c>
      <c r="AZ464" t="s">
        <v>1438</v>
      </c>
      <c r="BA464" t="s">
        <v>1439</v>
      </c>
      <c r="BB464" t="s">
        <v>1440</v>
      </c>
      <c r="BC464" t="n">
        <v>4.893435</v>
      </c>
      <c r="BD464" t="n">
        <v>52.360944</v>
      </c>
      <c r="BE464" t="s">
        <v>278</v>
      </c>
      <c r="BF464" t="s">
        <v>83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127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1434</v>
      </c>
      <c r="F465" t="n">
        <v>270537</v>
      </c>
      <c r="G465" t="s">
        <v>74</v>
      </c>
      <c r="H465" t="s">
        <v>75</v>
      </c>
      <c r="I465" t="s"/>
      <c r="J465" t="s">
        <v>76</v>
      </c>
      <c r="K465" t="n">
        <v>149.5</v>
      </c>
      <c r="L465" t="s">
        <v>77</v>
      </c>
      <c r="M465" t="s"/>
      <c r="N465" t="s">
        <v>1449</v>
      </c>
      <c r="O465" t="s">
        <v>79</v>
      </c>
      <c r="P465" t="s">
        <v>1436</v>
      </c>
      <c r="Q465" t="s"/>
      <c r="R465" t="s">
        <v>81</v>
      </c>
      <c r="S465" t="s">
        <v>330</v>
      </c>
      <c r="T465" t="s">
        <v>83</v>
      </c>
      <c r="U465" t="s">
        <v>84</v>
      </c>
      <c r="V465" t="s">
        <v>85</v>
      </c>
      <c r="W465" t="s">
        <v>86</v>
      </c>
      <c r="X465" t="s"/>
      <c r="Y465" t="s">
        <v>87</v>
      </c>
      <c r="Z465">
        <f>HYPERLINK("https://hotelmonitor-cachepage.eclerx.com/savepage/tk_15441703634506383_sr_8422.html","info")</f>
        <v/>
      </c>
      <c r="AA465" t="n">
        <v>89836</v>
      </c>
      <c r="AB465" t="s">
        <v>1450</v>
      </c>
      <c r="AC465" t="s"/>
      <c r="AD465" t="s">
        <v>89</v>
      </c>
      <c r="AE465" t="s"/>
      <c r="AF465" t="s"/>
      <c r="AG465" t="s"/>
      <c r="AH465" t="s"/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83</v>
      </c>
      <c r="AQ465" t="s">
        <v>91</v>
      </c>
      <c r="AR465" t="s"/>
      <c r="AS465" t="s"/>
      <c r="AT465" t="s">
        <v>92</v>
      </c>
      <c r="AU465" t="s">
        <v>90</v>
      </c>
      <c r="AV465" t="s"/>
      <c r="AW465" t="s"/>
      <c r="AX465" t="s">
        <v>93</v>
      </c>
      <c r="AY465" t="n">
        <v>6560351</v>
      </c>
      <c r="AZ465" t="s">
        <v>1438</v>
      </c>
      <c r="BA465" t="s">
        <v>1439</v>
      </c>
      <c r="BB465" t="s">
        <v>1440</v>
      </c>
      <c r="BC465" t="n">
        <v>4.893435</v>
      </c>
      <c r="BD465" t="n">
        <v>52.360944</v>
      </c>
      <c r="BE465" t="s">
        <v>278</v>
      </c>
      <c r="BF465" t="s">
        <v>83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127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1434</v>
      </c>
      <c r="F466" t="n">
        <v>270537</v>
      </c>
      <c r="G466" t="s">
        <v>74</v>
      </c>
      <c r="H466" t="s">
        <v>75</v>
      </c>
      <c r="I466" t="s"/>
      <c r="J466" t="s">
        <v>76</v>
      </c>
      <c r="K466" t="n">
        <v>158</v>
      </c>
      <c r="L466" t="s">
        <v>77</v>
      </c>
      <c r="M466" t="s"/>
      <c r="N466" t="s">
        <v>1447</v>
      </c>
      <c r="O466" t="s">
        <v>901</v>
      </c>
      <c r="P466" t="s">
        <v>1436</v>
      </c>
      <c r="Q466" t="s"/>
      <c r="R466" t="s">
        <v>81</v>
      </c>
      <c r="S466" t="s">
        <v>1451</v>
      </c>
      <c r="T466" t="s">
        <v>83</v>
      </c>
      <c r="U466" t="s">
        <v>84</v>
      </c>
      <c r="V466" t="s">
        <v>85</v>
      </c>
      <c r="W466" t="s">
        <v>86</v>
      </c>
      <c r="X466" t="s"/>
      <c r="Y466" t="s">
        <v>87</v>
      </c>
      <c r="Z466">
        <f>HYPERLINK("https://hotelmonitor-cachepage.eclerx.com/savepage/tk_15441703634506383_sr_8422.html","info")</f>
        <v/>
      </c>
      <c r="AA466" t="n">
        <v>89836</v>
      </c>
      <c r="AB466" t="s">
        <v>1452</v>
      </c>
      <c r="AC466" t="s"/>
      <c r="AD466" t="s">
        <v>89</v>
      </c>
      <c r="AE466" t="s"/>
      <c r="AF466" t="s"/>
      <c r="AG466" t="s"/>
      <c r="AH466" t="s"/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83</v>
      </c>
      <c r="AQ466" t="s">
        <v>91</v>
      </c>
      <c r="AR466" t="s"/>
      <c r="AS466" t="s"/>
      <c r="AT466" t="s">
        <v>92</v>
      </c>
      <c r="AU466" t="s">
        <v>90</v>
      </c>
      <c r="AV466" t="s"/>
      <c r="AW466" t="s"/>
      <c r="AX466" t="s">
        <v>93</v>
      </c>
      <c r="AY466" t="n">
        <v>6560351</v>
      </c>
      <c r="AZ466" t="s">
        <v>1438</v>
      </c>
      <c r="BA466" t="s">
        <v>1439</v>
      </c>
      <c r="BB466" t="s">
        <v>1440</v>
      </c>
      <c r="BC466" t="n">
        <v>4.893435</v>
      </c>
      <c r="BD466" t="n">
        <v>52.360944</v>
      </c>
      <c r="BE466" t="s">
        <v>426</v>
      </c>
      <c r="BF466" t="s">
        <v>83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127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1434</v>
      </c>
      <c r="F467" t="n">
        <v>270537</v>
      </c>
      <c r="G467" t="s">
        <v>74</v>
      </c>
      <c r="H467" t="s">
        <v>75</v>
      </c>
      <c r="I467" t="s"/>
      <c r="J467" t="s">
        <v>76</v>
      </c>
      <c r="K467" t="n">
        <v>158</v>
      </c>
      <c r="L467" t="s">
        <v>77</v>
      </c>
      <c r="M467" t="s"/>
      <c r="N467" t="s">
        <v>1449</v>
      </c>
      <c r="O467" t="s">
        <v>79</v>
      </c>
      <c r="P467" t="s">
        <v>1436</v>
      </c>
      <c r="Q467" t="s"/>
      <c r="R467" t="s">
        <v>81</v>
      </c>
      <c r="S467" t="s">
        <v>1451</v>
      </c>
      <c r="T467" t="s">
        <v>83</v>
      </c>
      <c r="U467" t="s">
        <v>84</v>
      </c>
      <c r="V467" t="s">
        <v>85</v>
      </c>
      <c r="W467" t="s">
        <v>86</v>
      </c>
      <c r="X467" t="s"/>
      <c r="Y467" t="s">
        <v>87</v>
      </c>
      <c r="Z467">
        <f>HYPERLINK("https://hotelmonitor-cachepage.eclerx.com/savepage/tk_15441703634506383_sr_8422.html","info")</f>
        <v/>
      </c>
      <c r="AA467" t="n">
        <v>89836</v>
      </c>
      <c r="AB467" t="s">
        <v>1453</v>
      </c>
      <c r="AC467" t="s"/>
      <c r="AD467" t="s">
        <v>89</v>
      </c>
      <c r="AE467" t="s"/>
      <c r="AF467" t="s"/>
      <c r="AG467" t="s"/>
      <c r="AH467" t="s"/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83</v>
      </c>
      <c r="AQ467" t="s">
        <v>91</v>
      </c>
      <c r="AR467" t="s"/>
      <c r="AS467" t="s"/>
      <c r="AT467" t="s">
        <v>92</v>
      </c>
      <c r="AU467" t="s">
        <v>90</v>
      </c>
      <c r="AV467" t="s"/>
      <c r="AW467" t="s"/>
      <c r="AX467" t="s">
        <v>93</v>
      </c>
      <c r="AY467" t="n">
        <v>6560351</v>
      </c>
      <c r="AZ467" t="s">
        <v>1438</v>
      </c>
      <c r="BA467" t="s">
        <v>1439</v>
      </c>
      <c r="BB467" t="s">
        <v>1440</v>
      </c>
      <c r="BC467" t="n">
        <v>4.893435</v>
      </c>
      <c r="BD467" t="n">
        <v>52.360944</v>
      </c>
      <c r="BE467" t="s">
        <v>426</v>
      </c>
      <c r="BF467" t="s">
        <v>83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127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1434</v>
      </c>
      <c r="F468" t="n">
        <v>270537</v>
      </c>
      <c r="G468" t="s">
        <v>74</v>
      </c>
      <c r="H468" t="s">
        <v>75</v>
      </c>
      <c r="I468" t="s"/>
      <c r="J468" t="s">
        <v>76</v>
      </c>
      <c r="K468" t="n">
        <v>167.5</v>
      </c>
      <c r="L468" t="s">
        <v>77</v>
      </c>
      <c r="M468" t="s"/>
      <c r="N468" t="s">
        <v>1435</v>
      </c>
      <c r="O468" t="s">
        <v>79</v>
      </c>
      <c r="P468" t="s">
        <v>1436</v>
      </c>
      <c r="Q468" t="s"/>
      <c r="R468" t="s">
        <v>81</v>
      </c>
      <c r="S468" t="s">
        <v>1391</v>
      </c>
      <c r="T468" t="s">
        <v>83</v>
      </c>
      <c r="U468" t="s">
        <v>84</v>
      </c>
      <c r="V468" t="s">
        <v>85</v>
      </c>
      <c r="W468" t="s">
        <v>108</v>
      </c>
      <c r="X468" t="s"/>
      <c r="Y468" t="s">
        <v>87</v>
      </c>
      <c r="Z468">
        <f>HYPERLINK("https://hotelmonitor-cachepage.eclerx.com/savepage/tk_15441703634506383_sr_8422.html","info")</f>
        <v/>
      </c>
      <c r="AA468" t="n">
        <v>89836</v>
      </c>
      <c r="AB468" t="s">
        <v>1454</v>
      </c>
      <c r="AC468" t="s"/>
      <c r="AD468" t="s">
        <v>89</v>
      </c>
      <c r="AE468" t="s"/>
      <c r="AF468" t="s"/>
      <c r="AG468" t="s"/>
      <c r="AH468" t="s"/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83</v>
      </c>
      <c r="AQ468" t="s">
        <v>91</v>
      </c>
      <c r="AR468" t="s"/>
      <c r="AS468" t="s"/>
      <c r="AT468" t="s">
        <v>92</v>
      </c>
      <c r="AU468" t="s">
        <v>90</v>
      </c>
      <c r="AV468" t="s"/>
      <c r="AW468" t="s"/>
      <c r="AX468" t="s">
        <v>93</v>
      </c>
      <c r="AY468" t="n">
        <v>6560351</v>
      </c>
      <c r="AZ468" t="s">
        <v>1438</v>
      </c>
      <c r="BA468" t="s">
        <v>1439</v>
      </c>
      <c r="BB468" t="s">
        <v>1440</v>
      </c>
      <c r="BC468" t="n">
        <v>4.893435</v>
      </c>
      <c r="BD468" t="n">
        <v>52.360944</v>
      </c>
      <c r="BE468" t="s">
        <v>1096</v>
      </c>
      <c r="BF468" t="s">
        <v>83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127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1434</v>
      </c>
      <c r="F469" t="n">
        <v>270537</v>
      </c>
      <c r="G469" t="s">
        <v>74</v>
      </c>
      <c r="H469" t="s">
        <v>75</v>
      </c>
      <c r="I469" t="s"/>
      <c r="J469" t="s">
        <v>76</v>
      </c>
      <c r="K469" t="n">
        <v>167.5</v>
      </c>
      <c r="L469" t="s">
        <v>77</v>
      </c>
      <c r="M469" t="s"/>
      <c r="N469" t="s">
        <v>1442</v>
      </c>
      <c r="O469" t="s">
        <v>79</v>
      </c>
      <c r="P469" t="s">
        <v>1436</v>
      </c>
      <c r="Q469" t="s"/>
      <c r="R469" t="s">
        <v>81</v>
      </c>
      <c r="S469" t="s">
        <v>1391</v>
      </c>
      <c r="T469" t="s">
        <v>83</v>
      </c>
      <c r="U469" t="s">
        <v>84</v>
      </c>
      <c r="V469" t="s">
        <v>85</v>
      </c>
      <c r="W469" t="s">
        <v>108</v>
      </c>
      <c r="X469" t="s"/>
      <c r="Y469" t="s">
        <v>87</v>
      </c>
      <c r="Z469">
        <f>HYPERLINK("https://hotelmonitor-cachepage.eclerx.com/savepage/tk_15441703634506383_sr_8422.html","info")</f>
        <v/>
      </c>
      <c r="AA469" t="n">
        <v>89836</v>
      </c>
      <c r="AB469" t="s">
        <v>1455</v>
      </c>
      <c r="AC469" t="s"/>
      <c r="AD469" t="s">
        <v>89</v>
      </c>
      <c r="AE469" t="s"/>
      <c r="AF469" t="s"/>
      <c r="AG469" t="s"/>
      <c r="AH469" t="s"/>
      <c r="AI469" t="s"/>
      <c r="AJ469" t="s"/>
      <c r="AK469" t="s">
        <v>90</v>
      </c>
      <c r="AL469" t="s"/>
      <c r="AM469" t="s"/>
      <c r="AN469" t="s">
        <v>90</v>
      </c>
      <c r="AO469" t="s"/>
      <c r="AP469" t="n">
        <v>83</v>
      </c>
      <c r="AQ469" t="s">
        <v>91</v>
      </c>
      <c r="AR469" t="s"/>
      <c r="AS469" t="s"/>
      <c r="AT469" t="s">
        <v>92</v>
      </c>
      <c r="AU469" t="s">
        <v>90</v>
      </c>
      <c r="AV469" t="s"/>
      <c r="AW469" t="s"/>
      <c r="AX469" t="s">
        <v>93</v>
      </c>
      <c r="AY469" t="n">
        <v>6560351</v>
      </c>
      <c r="AZ469" t="s">
        <v>1438</v>
      </c>
      <c r="BA469" t="s">
        <v>1439</v>
      </c>
      <c r="BB469" t="s">
        <v>1440</v>
      </c>
      <c r="BC469" t="n">
        <v>4.893435</v>
      </c>
      <c r="BD469" t="n">
        <v>52.360944</v>
      </c>
      <c r="BE469" t="s">
        <v>1096</v>
      </c>
      <c r="BF469" t="s">
        <v>83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127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1434</v>
      </c>
      <c r="F470" t="n">
        <v>270537</v>
      </c>
      <c r="G470" t="s">
        <v>74</v>
      </c>
      <c r="H470" t="s">
        <v>75</v>
      </c>
      <c r="I470" t="s"/>
      <c r="J470" t="s">
        <v>76</v>
      </c>
      <c r="K470" t="n">
        <v>174.5</v>
      </c>
      <c r="L470" t="s">
        <v>77</v>
      </c>
      <c r="M470" t="s"/>
      <c r="N470" t="s">
        <v>1435</v>
      </c>
      <c r="O470" t="s">
        <v>79</v>
      </c>
      <c r="P470" t="s">
        <v>1436</v>
      </c>
      <c r="Q470" t="s"/>
      <c r="R470" t="s">
        <v>81</v>
      </c>
      <c r="S470" t="s">
        <v>1188</v>
      </c>
      <c r="T470" t="s">
        <v>83</v>
      </c>
      <c r="U470" t="s">
        <v>84</v>
      </c>
      <c r="V470" t="s">
        <v>85</v>
      </c>
      <c r="W470" t="s">
        <v>108</v>
      </c>
      <c r="X470" t="s"/>
      <c r="Y470" t="s">
        <v>87</v>
      </c>
      <c r="Z470">
        <f>HYPERLINK("https://hotelmonitor-cachepage.eclerx.com/savepage/tk_15441703634506383_sr_8422.html","info")</f>
        <v/>
      </c>
      <c r="AA470" t="n">
        <v>89836</v>
      </c>
      <c r="AB470" t="s">
        <v>1456</v>
      </c>
      <c r="AC470" t="s"/>
      <c r="AD470" t="s">
        <v>89</v>
      </c>
      <c r="AE470" t="s"/>
      <c r="AF470" t="s"/>
      <c r="AG470" t="s"/>
      <c r="AH470" t="s"/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83</v>
      </c>
      <c r="AQ470" t="s">
        <v>91</v>
      </c>
      <c r="AR470" t="s"/>
      <c r="AS470" t="s"/>
      <c r="AT470" t="s">
        <v>92</v>
      </c>
      <c r="AU470" t="s">
        <v>90</v>
      </c>
      <c r="AV470" t="s"/>
      <c r="AW470" t="s"/>
      <c r="AX470" t="s">
        <v>93</v>
      </c>
      <c r="AY470" t="n">
        <v>6560351</v>
      </c>
      <c r="AZ470" t="s">
        <v>1438</v>
      </c>
      <c r="BA470" t="s">
        <v>1439</v>
      </c>
      <c r="BB470" t="s">
        <v>1440</v>
      </c>
      <c r="BC470" t="n">
        <v>4.893435</v>
      </c>
      <c r="BD470" t="n">
        <v>52.360944</v>
      </c>
      <c r="BE470" t="s">
        <v>841</v>
      </c>
      <c r="BF470" t="s">
        <v>83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127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1434</v>
      </c>
      <c r="F471" t="n">
        <v>270537</v>
      </c>
      <c r="G471" t="s">
        <v>74</v>
      </c>
      <c r="H471" t="s">
        <v>75</v>
      </c>
      <c r="I471" t="s"/>
      <c r="J471" t="s">
        <v>76</v>
      </c>
      <c r="K471" t="n">
        <v>174.5</v>
      </c>
      <c r="L471" t="s">
        <v>77</v>
      </c>
      <c r="M471" t="s"/>
      <c r="N471" t="s">
        <v>1442</v>
      </c>
      <c r="O471" t="s">
        <v>79</v>
      </c>
      <c r="P471" t="s">
        <v>1436</v>
      </c>
      <c r="Q471" t="s"/>
      <c r="R471" t="s">
        <v>81</v>
      </c>
      <c r="S471" t="s">
        <v>1188</v>
      </c>
      <c r="T471" t="s">
        <v>83</v>
      </c>
      <c r="U471" t="s">
        <v>84</v>
      </c>
      <c r="V471" t="s">
        <v>85</v>
      </c>
      <c r="W471" t="s">
        <v>108</v>
      </c>
      <c r="X471" t="s"/>
      <c r="Y471" t="s">
        <v>87</v>
      </c>
      <c r="Z471">
        <f>HYPERLINK("https://hotelmonitor-cachepage.eclerx.com/savepage/tk_15441703634506383_sr_8422.html","info")</f>
        <v/>
      </c>
      <c r="AA471" t="n">
        <v>89836</v>
      </c>
      <c r="AB471" t="s">
        <v>1457</v>
      </c>
      <c r="AC471" t="s"/>
      <c r="AD471" t="s">
        <v>89</v>
      </c>
      <c r="AE471" t="s"/>
      <c r="AF471" t="s"/>
      <c r="AG471" t="s"/>
      <c r="AH471" t="s"/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83</v>
      </c>
      <c r="AQ471" t="s">
        <v>91</v>
      </c>
      <c r="AR471" t="s"/>
      <c r="AS471" t="s"/>
      <c r="AT471" t="s">
        <v>92</v>
      </c>
      <c r="AU471" t="s">
        <v>90</v>
      </c>
      <c r="AV471" t="s"/>
      <c r="AW471" t="s"/>
      <c r="AX471" t="s">
        <v>93</v>
      </c>
      <c r="AY471" t="n">
        <v>6560351</v>
      </c>
      <c r="AZ471" t="s">
        <v>1438</v>
      </c>
      <c r="BA471" t="s">
        <v>1439</v>
      </c>
      <c r="BB471" t="s">
        <v>1440</v>
      </c>
      <c r="BC471" t="n">
        <v>4.893435</v>
      </c>
      <c r="BD471" t="n">
        <v>52.360944</v>
      </c>
      <c r="BE471" t="s">
        <v>841</v>
      </c>
      <c r="BF471" t="s">
        <v>83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127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1434</v>
      </c>
      <c r="F472" t="n">
        <v>270537</v>
      </c>
      <c r="G472" t="s">
        <v>74</v>
      </c>
      <c r="H472" t="s">
        <v>75</v>
      </c>
      <c r="I472" t="s"/>
      <c r="J472" t="s">
        <v>76</v>
      </c>
      <c r="K472" t="n">
        <v>185</v>
      </c>
      <c r="L472" t="s">
        <v>77</v>
      </c>
      <c r="M472" t="s"/>
      <c r="N472" t="s">
        <v>1447</v>
      </c>
      <c r="O472" t="s">
        <v>901</v>
      </c>
      <c r="P472" t="s">
        <v>1436</v>
      </c>
      <c r="Q472" t="s"/>
      <c r="R472" t="s">
        <v>81</v>
      </c>
      <c r="S472" t="s">
        <v>1397</v>
      </c>
      <c r="T472" t="s">
        <v>83</v>
      </c>
      <c r="U472" t="s">
        <v>84</v>
      </c>
      <c r="V472" t="s">
        <v>85</v>
      </c>
      <c r="W472" t="s">
        <v>108</v>
      </c>
      <c r="X472" t="s"/>
      <c r="Y472" t="s">
        <v>87</v>
      </c>
      <c r="Z472">
        <f>HYPERLINK("https://hotelmonitor-cachepage.eclerx.com/savepage/tk_15441703634506383_sr_8422.html","info")</f>
        <v/>
      </c>
      <c r="AA472" t="n">
        <v>89836</v>
      </c>
      <c r="AB472" t="s">
        <v>1458</v>
      </c>
      <c r="AC472" t="s"/>
      <c r="AD472" t="s">
        <v>89</v>
      </c>
      <c r="AE472" t="s"/>
      <c r="AF472" t="s"/>
      <c r="AG472" t="s"/>
      <c r="AH472" t="s"/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83</v>
      </c>
      <c r="AQ472" t="s">
        <v>91</v>
      </c>
      <c r="AR472" t="s"/>
      <c r="AS472" t="s"/>
      <c r="AT472" t="s">
        <v>92</v>
      </c>
      <c r="AU472" t="s">
        <v>90</v>
      </c>
      <c r="AV472" t="s"/>
      <c r="AW472" t="s"/>
      <c r="AX472" t="s">
        <v>93</v>
      </c>
      <c r="AY472" t="n">
        <v>6560351</v>
      </c>
      <c r="AZ472" t="s">
        <v>1438</v>
      </c>
      <c r="BA472" t="s">
        <v>1439</v>
      </c>
      <c r="BB472" t="s">
        <v>1440</v>
      </c>
      <c r="BC472" t="n">
        <v>4.893435</v>
      </c>
      <c r="BD472" t="n">
        <v>52.360944</v>
      </c>
      <c r="BE472" t="s">
        <v>725</v>
      </c>
      <c r="BF472" t="s">
        <v>83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127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1434</v>
      </c>
      <c r="F473" t="n">
        <v>270537</v>
      </c>
      <c r="G473" t="s">
        <v>74</v>
      </c>
      <c r="H473" t="s">
        <v>75</v>
      </c>
      <c r="I473" t="s"/>
      <c r="J473" t="s">
        <v>76</v>
      </c>
      <c r="K473" t="n">
        <v>185</v>
      </c>
      <c r="L473" t="s">
        <v>77</v>
      </c>
      <c r="M473" t="s"/>
      <c r="N473" t="s">
        <v>1449</v>
      </c>
      <c r="O473" t="s">
        <v>79</v>
      </c>
      <c r="P473" t="s">
        <v>1436</v>
      </c>
      <c r="Q473" t="s"/>
      <c r="R473" t="s">
        <v>81</v>
      </c>
      <c r="S473" t="s">
        <v>1397</v>
      </c>
      <c r="T473" t="s">
        <v>83</v>
      </c>
      <c r="U473" t="s">
        <v>84</v>
      </c>
      <c r="V473" t="s">
        <v>85</v>
      </c>
      <c r="W473" t="s">
        <v>108</v>
      </c>
      <c r="X473" t="s"/>
      <c r="Y473" t="s">
        <v>87</v>
      </c>
      <c r="Z473">
        <f>HYPERLINK("https://hotelmonitor-cachepage.eclerx.com/savepage/tk_15441703634506383_sr_8422.html","info")</f>
        <v/>
      </c>
      <c r="AA473" t="n">
        <v>89836</v>
      </c>
      <c r="AB473" t="s">
        <v>1459</v>
      </c>
      <c r="AC473" t="s"/>
      <c r="AD473" t="s">
        <v>89</v>
      </c>
      <c r="AE473" t="s"/>
      <c r="AF473" t="s"/>
      <c r="AG473" t="s"/>
      <c r="AH473" t="s"/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83</v>
      </c>
      <c r="AQ473" t="s">
        <v>91</v>
      </c>
      <c r="AR473" t="s"/>
      <c r="AS473" t="s"/>
      <c r="AT473" t="s">
        <v>92</v>
      </c>
      <c r="AU473" t="s">
        <v>90</v>
      </c>
      <c r="AV473" t="s"/>
      <c r="AW473" t="s"/>
      <c r="AX473" t="s">
        <v>93</v>
      </c>
      <c r="AY473" t="n">
        <v>6560351</v>
      </c>
      <c r="AZ473" t="s">
        <v>1438</v>
      </c>
      <c r="BA473" t="s">
        <v>1439</v>
      </c>
      <c r="BB473" t="s">
        <v>1440</v>
      </c>
      <c r="BC473" t="n">
        <v>4.893435</v>
      </c>
      <c r="BD473" t="n">
        <v>52.360944</v>
      </c>
      <c r="BE473" t="s">
        <v>725</v>
      </c>
      <c r="BF473" t="s">
        <v>83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127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1434</v>
      </c>
      <c r="F474" t="n">
        <v>270537</v>
      </c>
      <c r="G474" t="s">
        <v>74</v>
      </c>
      <c r="H474" t="s">
        <v>75</v>
      </c>
      <c r="I474" t="s"/>
      <c r="J474" t="s">
        <v>76</v>
      </c>
      <c r="K474" t="n">
        <v>191.5</v>
      </c>
      <c r="L474" t="s">
        <v>77</v>
      </c>
      <c r="M474" t="s"/>
      <c r="N474" t="s">
        <v>1447</v>
      </c>
      <c r="O474" t="s">
        <v>901</v>
      </c>
      <c r="P474" t="s">
        <v>1436</v>
      </c>
      <c r="Q474" t="s"/>
      <c r="R474" t="s">
        <v>81</v>
      </c>
      <c r="S474" t="s">
        <v>1460</v>
      </c>
      <c r="T474" t="s">
        <v>83</v>
      </c>
      <c r="U474" t="s">
        <v>84</v>
      </c>
      <c r="V474" t="s">
        <v>85</v>
      </c>
      <c r="W474" t="s">
        <v>108</v>
      </c>
      <c r="X474" t="s"/>
      <c r="Y474" t="s">
        <v>87</v>
      </c>
      <c r="Z474">
        <f>HYPERLINK("https://hotelmonitor-cachepage.eclerx.com/savepage/tk_15441703634506383_sr_8422.html","info")</f>
        <v/>
      </c>
      <c r="AA474" t="n">
        <v>89836</v>
      </c>
      <c r="AB474" t="s">
        <v>1461</v>
      </c>
      <c r="AC474" t="s"/>
      <c r="AD474" t="s">
        <v>89</v>
      </c>
      <c r="AE474" t="s"/>
      <c r="AF474" t="s"/>
      <c r="AG474" t="s"/>
      <c r="AH474" t="s"/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83</v>
      </c>
      <c r="AQ474" t="s">
        <v>91</v>
      </c>
      <c r="AR474" t="s"/>
      <c r="AS474" t="s"/>
      <c r="AT474" t="s">
        <v>92</v>
      </c>
      <c r="AU474" t="s">
        <v>90</v>
      </c>
      <c r="AV474" t="s"/>
      <c r="AW474" t="s"/>
      <c r="AX474" t="s">
        <v>93</v>
      </c>
      <c r="AY474" t="n">
        <v>6560351</v>
      </c>
      <c r="AZ474" t="s">
        <v>1438</v>
      </c>
      <c r="BA474" t="s">
        <v>1439</v>
      </c>
      <c r="BB474" t="s">
        <v>1440</v>
      </c>
      <c r="BC474" t="n">
        <v>4.893435</v>
      </c>
      <c r="BD474" t="n">
        <v>52.360944</v>
      </c>
      <c r="BE474" t="s">
        <v>1462</v>
      </c>
      <c r="BF474" t="s">
        <v>83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127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1434</v>
      </c>
      <c r="F475" t="n">
        <v>270537</v>
      </c>
      <c r="G475" t="s">
        <v>74</v>
      </c>
      <c r="H475" t="s">
        <v>75</v>
      </c>
      <c r="I475" t="s"/>
      <c r="J475" t="s">
        <v>76</v>
      </c>
      <c r="K475" t="n">
        <v>191.5</v>
      </c>
      <c r="L475" t="s">
        <v>77</v>
      </c>
      <c r="M475" t="s"/>
      <c r="N475" t="s">
        <v>1449</v>
      </c>
      <c r="O475" t="s">
        <v>79</v>
      </c>
      <c r="P475" t="s">
        <v>1436</v>
      </c>
      <c r="Q475" t="s"/>
      <c r="R475" t="s">
        <v>81</v>
      </c>
      <c r="S475" t="s">
        <v>1460</v>
      </c>
      <c r="T475" t="s">
        <v>83</v>
      </c>
      <c r="U475" t="s">
        <v>84</v>
      </c>
      <c r="V475" t="s">
        <v>85</v>
      </c>
      <c r="W475" t="s">
        <v>108</v>
      </c>
      <c r="X475" t="s"/>
      <c r="Y475" t="s">
        <v>87</v>
      </c>
      <c r="Z475">
        <f>HYPERLINK("https://hotelmonitor-cachepage.eclerx.com/savepage/tk_15441703634506383_sr_8422.html","info")</f>
        <v/>
      </c>
      <c r="AA475" t="n">
        <v>89836</v>
      </c>
      <c r="AB475" t="s">
        <v>1463</v>
      </c>
      <c r="AC475" t="s"/>
      <c r="AD475" t="s">
        <v>89</v>
      </c>
      <c r="AE475" t="s"/>
      <c r="AF475" t="s"/>
      <c r="AG475" t="s"/>
      <c r="AH475" t="s"/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83</v>
      </c>
      <c r="AQ475" t="s">
        <v>91</v>
      </c>
      <c r="AR475" t="s"/>
      <c r="AS475" t="s"/>
      <c r="AT475" t="s">
        <v>92</v>
      </c>
      <c r="AU475" t="s">
        <v>90</v>
      </c>
      <c r="AV475" t="s"/>
      <c r="AW475" t="s"/>
      <c r="AX475" t="s">
        <v>93</v>
      </c>
      <c r="AY475" t="n">
        <v>6560351</v>
      </c>
      <c r="AZ475" t="s">
        <v>1438</v>
      </c>
      <c r="BA475" t="s">
        <v>1439</v>
      </c>
      <c r="BB475" t="s">
        <v>1440</v>
      </c>
      <c r="BC475" t="n">
        <v>4.893435</v>
      </c>
      <c r="BD475" t="n">
        <v>52.360944</v>
      </c>
      <c r="BE475" t="s">
        <v>1462</v>
      </c>
      <c r="BF475" t="s">
        <v>83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127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1464</v>
      </c>
      <c r="F476" t="n">
        <v>280643</v>
      </c>
      <c r="G476" t="s">
        <v>74</v>
      </c>
      <c r="H476" t="s">
        <v>75</v>
      </c>
      <c r="I476" t="s"/>
      <c r="J476" t="s">
        <v>76</v>
      </c>
      <c r="K476" t="n">
        <v>464</v>
      </c>
      <c r="L476" t="s">
        <v>77</v>
      </c>
      <c r="M476" t="s"/>
      <c r="N476" t="s">
        <v>329</v>
      </c>
      <c r="O476" t="s">
        <v>79</v>
      </c>
      <c r="P476" t="s">
        <v>1465</v>
      </c>
      <c r="Q476" t="s"/>
      <c r="R476" t="s">
        <v>521</v>
      </c>
      <c r="S476" t="s">
        <v>1466</v>
      </c>
      <c r="T476" t="s">
        <v>83</v>
      </c>
      <c r="U476" t="s">
        <v>84</v>
      </c>
      <c r="V476" t="s">
        <v>85</v>
      </c>
      <c r="W476" t="s">
        <v>86</v>
      </c>
      <c r="X476" t="s"/>
      <c r="Y476" t="s">
        <v>87</v>
      </c>
      <c r="Z476">
        <f>HYPERLINK("https://hotelmonitor-cachepage.eclerx.com/savepage/tk_15441703620812528_sr_8422.html","info")</f>
        <v/>
      </c>
      <c r="AA476" t="n">
        <v>5886</v>
      </c>
      <c r="AB476" t="s">
        <v>1467</v>
      </c>
      <c r="AC476" t="s"/>
      <c r="AD476" t="s">
        <v>89</v>
      </c>
      <c r="AE476" t="s"/>
      <c r="AF476" t="s"/>
      <c r="AG476" t="s"/>
      <c r="AH476" t="s"/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80</v>
      </c>
      <c r="AQ476" t="s">
        <v>91</v>
      </c>
      <c r="AR476" t="s"/>
      <c r="AS476" t="s"/>
      <c r="AT476" t="s">
        <v>92</v>
      </c>
      <c r="AU476" t="s">
        <v>90</v>
      </c>
      <c r="AV476" t="s"/>
      <c r="AW476" t="s"/>
      <c r="AX476" t="s">
        <v>90</v>
      </c>
      <c r="AY476" t="n">
        <v>1205296</v>
      </c>
      <c r="AZ476" t="s">
        <v>1468</v>
      </c>
      <c r="BA476" t="s">
        <v>1469</v>
      </c>
      <c r="BB476" t="s">
        <v>1470</v>
      </c>
      <c r="BC476" t="n">
        <v>4.894388</v>
      </c>
      <c r="BD476" t="n">
        <v>52.367438</v>
      </c>
      <c r="BE476" t="s">
        <v>1471</v>
      </c>
      <c r="BF476" t="s">
        <v>83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127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1464</v>
      </c>
      <c r="F477" t="n">
        <v>280643</v>
      </c>
      <c r="G477" t="s">
        <v>74</v>
      </c>
      <c r="H477" t="s">
        <v>75</v>
      </c>
      <c r="I477" t="s"/>
      <c r="J477" t="s">
        <v>76</v>
      </c>
      <c r="K477" t="n">
        <v>619.5</v>
      </c>
      <c r="L477" t="s">
        <v>77</v>
      </c>
      <c r="M477" t="s"/>
      <c r="N477" t="s">
        <v>743</v>
      </c>
      <c r="O477" t="s">
        <v>79</v>
      </c>
      <c r="P477" t="s">
        <v>1465</v>
      </c>
      <c r="Q477" t="s"/>
      <c r="R477" t="s">
        <v>521</v>
      </c>
      <c r="S477" t="s">
        <v>1472</v>
      </c>
      <c r="T477" t="s">
        <v>83</v>
      </c>
      <c r="U477" t="s">
        <v>84</v>
      </c>
      <c r="V477" t="s">
        <v>85</v>
      </c>
      <c r="W477" t="s">
        <v>86</v>
      </c>
      <c r="X477" t="s"/>
      <c r="Y477" t="s">
        <v>87</v>
      </c>
      <c r="Z477">
        <f>HYPERLINK("https://hotelmonitor-cachepage.eclerx.com/savepage/tk_15441703620812528_sr_8422.html","info")</f>
        <v/>
      </c>
      <c r="AA477" t="n">
        <v>5886</v>
      </c>
      <c r="AB477" t="s">
        <v>1473</v>
      </c>
      <c r="AC477" t="s"/>
      <c r="AD477" t="s">
        <v>89</v>
      </c>
      <c r="AE477" t="s"/>
      <c r="AF477" t="s"/>
      <c r="AG477" t="s"/>
      <c r="AH477" t="s"/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80</v>
      </c>
      <c r="AQ477" t="s">
        <v>91</v>
      </c>
      <c r="AR477" t="s"/>
      <c r="AS477" t="s"/>
      <c r="AT477" t="s">
        <v>92</v>
      </c>
      <c r="AU477" t="s">
        <v>90</v>
      </c>
      <c r="AV477" t="s"/>
      <c r="AW477" t="s"/>
      <c r="AX477" t="s">
        <v>90</v>
      </c>
      <c r="AY477" t="n">
        <v>1205296</v>
      </c>
      <c r="AZ477" t="s">
        <v>1468</v>
      </c>
      <c r="BA477" t="s">
        <v>1469</v>
      </c>
      <c r="BB477" t="s">
        <v>1470</v>
      </c>
      <c r="BC477" t="n">
        <v>4.894388</v>
      </c>
      <c r="BD477" t="n">
        <v>52.367438</v>
      </c>
      <c r="BE477" t="s">
        <v>1474</v>
      </c>
      <c r="BF477" t="s">
        <v>83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127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1464</v>
      </c>
      <c r="F478" t="n">
        <v>280643</v>
      </c>
      <c r="G478" t="s">
        <v>74</v>
      </c>
      <c r="H478" t="s">
        <v>75</v>
      </c>
      <c r="I478" t="s"/>
      <c r="J478" t="s">
        <v>76</v>
      </c>
      <c r="K478" t="n">
        <v>1440</v>
      </c>
      <c r="L478" t="s">
        <v>77</v>
      </c>
      <c r="M478" t="s"/>
      <c r="N478" t="s">
        <v>1475</v>
      </c>
      <c r="O478" t="s">
        <v>79</v>
      </c>
      <c r="P478" t="s">
        <v>1465</v>
      </c>
      <c r="Q478" t="s"/>
      <c r="R478" t="s">
        <v>521</v>
      </c>
      <c r="S478" t="s">
        <v>1476</v>
      </c>
      <c r="T478" t="s">
        <v>83</v>
      </c>
      <c r="U478" t="s">
        <v>84</v>
      </c>
      <c r="V478" t="s">
        <v>85</v>
      </c>
      <c r="W478" t="s">
        <v>86</v>
      </c>
      <c r="X478" t="s"/>
      <c r="Y478" t="s">
        <v>87</v>
      </c>
      <c r="Z478">
        <f>HYPERLINK("https://hotelmonitor-cachepage.eclerx.com/savepage/tk_15441703620812528_sr_8422.html","info")</f>
        <v/>
      </c>
      <c r="AA478" t="n">
        <v>5886</v>
      </c>
      <c r="AB478" t="s">
        <v>1477</v>
      </c>
      <c r="AC478" t="s"/>
      <c r="AD478" t="s">
        <v>89</v>
      </c>
      <c r="AE478" t="s"/>
      <c r="AF478" t="s"/>
      <c r="AG478" t="s"/>
      <c r="AH478" t="s"/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80</v>
      </c>
      <c r="AQ478" t="s">
        <v>91</v>
      </c>
      <c r="AR478" t="s"/>
      <c r="AS478" t="s"/>
      <c r="AT478" t="s">
        <v>92</v>
      </c>
      <c r="AU478" t="s">
        <v>90</v>
      </c>
      <c r="AV478" t="s"/>
      <c r="AW478" t="s"/>
      <c r="AX478" t="s">
        <v>90</v>
      </c>
      <c r="AY478" t="n">
        <v>1205296</v>
      </c>
      <c r="AZ478" t="s">
        <v>1468</v>
      </c>
      <c r="BA478" t="s">
        <v>1469</v>
      </c>
      <c r="BB478" t="s">
        <v>1470</v>
      </c>
      <c r="BC478" t="n">
        <v>4.894388</v>
      </c>
      <c r="BD478" t="n">
        <v>52.367438</v>
      </c>
      <c r="BE478" t="s">
        <v>1478</v>
      </c>
      <c r="BF478" t="s">
        <v>83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127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1464</v>
      </c>
      <c r="F479" t="n">
        <v>280643</v>
      </c>
      <c r="G479" t="s">
        <v>74</v>
      </c>
      <c r="H479" t="s">
        <v>75</v>
      </c>
      <c r="I479" t="s"/>
      <c r="J479" t="s">
        <v>76</v>
      </c>
      <c r="K479" t="n">
        <v>1039</v>
      </c>
      <c r="L479" t="s">
        <v>77</v>
      </c>
      <c r="M479" t="s"/>
      <c r="N479" t="s">
        <v>1479</v>
      </c>
      <c r="O479" t="s">
        <v>79</v>
      </c>
      <c r="P479" t="s">
        <v>1465</v>
      </c>
      <c r="Q479" t="s"/>
      <c r="R479" t="s">
        <v>521</v>
      </c>
      <c r="S479" t="s">
        <v>1480</v>
      </c>
      <c r="T479" t="s">
        <v>83</v>
      </c>
      <c r="U479" t="s">
        <v>84</v>
      </c>
      <c r="V479" t="s">
        <v>85</v>
      </c>
      <c r="W479" t="s">
        <v>86</v>
      </c>
      <c r="X479" t="s"/>
      <c r="Y479" t="s">
        <v>87</v>
      </c>
      <c r="Z479">
        <f>HYPERLINK("https://hotelmonitor-cachepage.eclerx.com/savepage/tk_15441703620812528_sr_8422.html","info")</f>
        <v/>
      </c>
      <c r="AA479" t="n">
        <v>5886</v>
      </c>
      <c r="AB479" t="s">
        <v>1481</v>
      </c>
      <c r="AC479" t="s"/>
      <c r="AD479" t="s">
        <v>89</v>
      </c>
      <c r="AE479" t="s"/>
      <c r="AF479" t="s"/>
      <c r="AG479" t="s"/>
      <c r="AH479" t="s"/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80</v>
      </c>
      <c r="AQ479" t="s">
        <v>91</v>
      </c>
      <c r="AR479" t="s"/>
      <c r="AS479" t="s"/>
      <c r="AT479" t="s">
        <v>92</v>
      </c>
      <c r="AU479" t="s">
        <v>90</v>
      </c>
      <c r="AV479" t="s"/>
      <c r="AW479" t="s"/>
      <c r="AX479" t="s">
        <v>90</v>
      </c>
      <c r="AY479" t="n">
        <v>1205296</v>
      </c>
      <c r="AZ479" t="s">
        <v>1468</v>
      </c>
      <c r="BA479" t="s">
        <v>1469</v>
      </c>
      <c r="BB479" t="s">
        <v>1470</v>
      </c>
      <c r="BC479" t="n">
        <v>4.894388</v>
      </c>
      <c r="BD479" t="n">
        <v>52.367438</v>
      </c>
      <c r="BE479" t="s">
        <v>1482</v>
      </c>
      <c r="BF479" t="s">
        <v>83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127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1464</v>
      </c>
      <c r="F480" t="n">
        <v>280643</v>
      </c>
      <c r="G480" t="s">
        <v>74</v>
      </c>
      <c r="H480" t="s">
        <v>75</v>
      </c>
      <c r="I480" t="s"/>
      <c r="J480" t="s">
        <v>76</v>
      </c>
      <c r="K480" t="n">
        <v>491.5</v>
      </c>
      <c r="L480" t="s">
        <v>77</v>
      </c>
      <c r="M480" t="s"/>
      <c r="N480" t="s">
        <v>685</v>
      </c>
      <c r="O480" t="s">
        <v>79</v>
      </c>
      <c r="P480" t="s">
        <v>1465</v>
      </c>
      <c r="Q480" t="s"/>
      <c r="R480" t="s">
        <v>521</v>
      </c>
      <c r="S480" t="s">
        <v>1483</v>
      </c>
      <c r="T480" t="s">
        <v>83</v>
      </c>
      <c r="U480" t="s">
        <v>84</v>
      </c>
      <c r="V480" t="s">
        <v>85</v>
      </c>
      <c r="W480" t="s">
        <v>86</v>
      </c>
      <c r="X480" t="s"/>
      <c r="Y480" t="s">
        <v>87</v>
      </c>
      <c r="Z480">
        <f>HYPERLINK("https://hotelmonitor-cachepage.eclerx.com/savepage/tk_15441703620812528_sr_8422.html","info")</f>
        <v/>
      </c>
      <c r="AA480" t="n">
        <v>5886</v>
      </c>
      <c r="AB480" t="s">
        <v>1484</v>
      </c>
      <c r="AC480" t="s"/>
      <c r="AD480" t="s">
        <v>89</v>
      </c>
      <c r="AE480" t="s"/>
      <c r="AF480" t="s"/>
      <c r="AG480" t="s"/>
      <c r="AH480" t="s"/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80</v>
      </c>
      <c r="AQ480" t="s">
        <v>91</v>
      </c>
      <c r="AR480" t="s"/>
      <c r="AS480" t="s"/>
      <c r="AT480" t="s">
        <v>92</v>
      </c>
      <c r="AU480" t="s">
        <v>90</v>
      </c>
      <c r="AV480" t="s"/>
      <c r="AW480" t="s"/>
      <c r="AX480" t="s">
        <v>90</v>
      </c>
      <c r="AY480" t="n">
        <v>1205296</v>
      </c>
      <c r="AZ480" t="s">
        <v>1468</v>
      </c>
      <c r="BA480" t="s">
        <v>1469</v>
      </c>
      <c r="BB480" t="s">
        <v>1470</v>
      </c>
      <c r="BC480" t="n">
        <v>4.894388</v>
      </c>
      <c r="BD480" t="n">
        <v>52.367438</v>
      </c>
      <c r="BE480" t="s">
        <v>1485</v>
      </c>
      <c r="BF480" t="s">
        <v>83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127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1464</v>
      </c>
      <c r="F481" t="n">
        <v>280643</v>
      </c>
      <c r="G481" t="s">
        <v>74</v>
      </c>
      <c r="H481" t="s">
        <v>75</v>
      </c>
      <c r="I481" t="s"/>
      <c r="J481" t="s">
        <v>76</v>
      </c>
      <c r="K481" t="n">
        <v>491.5</v>
      </c>
      <c r="L481" t="s">
        <v>77</v>
      </c>
      <c r="M481" t="s"/>
      <c r="N481" t="s">
        <v>329</v>
      </c>
      <c r="O481" t="s">
        <v>79</v>
      </c>
      <c r="P481" t="s">
        <v>1465</v>
      </c>
      <c r="Q481" t="s"/>
      <c r="R481" t="s">
        <v>521</v>
      </c>
      <c r="S481" t="s">
        <v>1483</v>
      </c>
      <c r="T481" t="s">
        <v>83</v>
      </c>
      <c r="U481" t="s">
        <v>84</v>
      </c>
      <c r="V481" t="s">
        <v>85</v>
      </c>
      <c r="W481" t="s">
        <v>108</v>
      </c>
      <c r="X481" t="s"/>
      <c r="Y481" t="s">
        <v>87</v>
      </c>
      <c r="Z481">
        <f>HYPERLINK("https://hotelmonitor-cachepage.eclerx.com/savepage/tk_15441703620812528_sr_8422.html","info")</f>
        <v/>
      </c>
      <c r="AA481" t="n">
        <v>5886</v>
      </c>
      <c r="AB481" t="s">
        <v>1486</v>
      </c>
      <c r="AC481" t="s"/>
      <c r="AD481" t="s">
        <v>89</v>
      </c>
      <c r="AE481" t="s"/>
      <c r="AF481" t="s"/>
      <c r="AG481" t="s"/>
      <c r="AH481" t="s"/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80</v>
      </c>
      <c r="AQ481" t="s">
        <v>91</v>
      </c>
      <c r="AR481" t="s"/>
      <c r="AS481" t="s"/>
      <c r="AT481" t="s">
        <v>92</v>
      </c>
      <c r="AU481" t="s">
        <v>90</v>
      </c>
      <c r="AV481" t="s"/>
      <c r="AW481" t="s"/>
      <c r="AX481" t="s">
        <v>90</v>
      </c>
      <c r="AY481" t="n">
        <v>1205296</v>
      </c>
      <c r="AZ481" t="s">
        <v>1468</v>
      </c>
      <c r="BA481" t="s">
        <v>1469</v>
      </c>
      <c r="BB481" t="s">
        <v>1470</v>
      </c>
      <c r="BC481" t="n">
        <v>4.894388</v>
      </c>
      <c r="BD481" t="n">
        <v>52.367438</v>
      </c>
      <c r="BE481" t="s">
        <v>1485</v>
      </c>
      <c r="BF481" t="s">
        <v>83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127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1464</v>
      </c>
      <c r="F482" t="n">
        <v>280643</v>
      </c>
      <c r="G482" t="s">
        <v>74</v>
      </c>
      <c r="H482" t="s">
        <v>75</v>
      </c>
      <c r="I482" t="s"/>
      <c r="J482" t="s">
        <v>76</v>
      </c>
      <c r="K482" t="n">
        <v>646.5</v>
      </c>
      <c r="L482" t="s">
        <v>77</v>
      </c>
      <c r="M482" t="s"/>
      <c r="N482" t="s">
        <v>743</v>
      </c>
      <c r="O482" t="s">
        <v>79</v>
      </c>
      <c r="P482" t="s">
        <v>1465</v>
      </c>
      <c r="Q482" t="s"/>
      <c r="R482" t="s">
        <v>521</v>
      </c>
      <c r="S482" t="s">
        <v>1487</v>
      </c>
      <c r="T482" t="s">
        <v>83</v>
      </c>
      <c r="U482" t="s">
        <v>84</v>
      </c>
      <c r="V482" t="s">
        <v>85</v>
      </c>
      <c r="W482" t="s">
        <v>108</v>
      </c>
      <c r="X482" t="s"/>
      <c r="Y482" t="s">
        <v>87</v>
      </c>
      <c r="Z482">
        <f>HYPERLINK("https://hotelmonitor-cachepage.eclerx.com/savepage/tk_15441703620812528_sr_8422.html","info")</f>
        <v/>
      </c>
      <c r="AA482" t="n">
        <v>5886</v>
      </c>
      <c r="AB482" t="s">
        <v>1488</v>
      </c>
      <c r="AC482" t="s"/>
      <c r="AD482" t="s">
        <v>89</v>
      </c>
      <c r="AE482" t="s"/>
      <c r="AF482" t="s"/>
      <c r="AG482" t="s"/>
      <c r="AH482" t="s"/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80</v>
      </c>
      <c r="AQ482" t="s">
        <v>91</v>
      </c>
      <c r="AR482" t="s"/>
      <c r="AS482" t="s"/>
      <c r="AT482" t="s">
        <v>92</v>
      </c>
      <c r="AU482" t="s">
        <v>90</v>
      </c>
      <c r="AV482" t="s"/>
      <c r="AW482" t="s"/>
      <c r="AX482" t="s">
        <v>90</v>
      </c>
      <c r="AY482" t="n">
        <v>1205296</v>
      </c>
      <c r="AZ482" t="s">
        <v>1468</v>
      </c>
      <c r="BA482" t="s">
        <v>1469</v>
      </c>
      <c r="BB482" t="s">
        <v>1470</v>
      </c>
      <c r="BC482" t="n">
        <v>4.894388</v>
      </c>
      <c r="BD482" t="n">
        <v>52.367438</v>
      </c>
      <c r="BE482" t="s">
        <v>1489</v>
      </c>
      <c r="BF482" t="s">
        <v>83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127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1464</v>
      </c>
      <c r="F483" t="n">
        <v>280643</v>
      </c>
      <c r="G483" t="s">
        <v>74</v>
      </c>
      <c r="H483" t="s">
        <v>75</v>
      </c>
      <c r="I483" t="s"/>
      <c r="J483" t="s">
        <v>76</v>
      </c>
      <c r="K483" t="n">
        <v>1467.5</v>
      </c>
      <c r="L483" t="s">
        <v>77</v>
      </c>
      <c r="M483" t="s"/>
      <c r="N483" t="s">
        <v>1475</v>
      </c>
      <c r="O483" t="s">
        <v>79</v>
      </c>
      <c r="P483" t="s">
        <v>1465</v>
      </c>
      <c r="Q483" t="s"/>
      <c r="R483" t="s">
        <v>521</v>
      </c>
      <c r="S483" t="s">
        <v>1490</v>
      </c>
      <c r="T483" t="s">
        <v>83</v>
      </c>
      <c r="U483" t="s">
        <v>84</v>
      </c>
      <c r="V483" t="s">
        <v>85</v>
      </c>
      <c r="W483" t="s">
        <v>108</v>
      </c>
      <c r="X483" t="s"/>
      <c r="Y483" t="s">
        <v>87</v>
      </c>
      <c r="Z483">
        <f>HYPERLINK("https://hotelmonitor-cachepage.eclerx.com/savepage/tk_15441703620812528_sr_8422.html","info")</f>
        <v/>
      </c>
      <c r="AA483" t="n">
        <v>5886</v>
      </c>
      <c r="AB483" t="s">
        <v>1491</v>
      </c>
      <c r="AC483" t="s"/>
      <c r="AD483" t="s">
        <v>89</v>
      </c>
      <c r="AE483" t="s"/>
      <c r="AF483" t="s"/>
      <c r="AG483" t="s"/>
      <c r="AH483" t="s"/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80</v>
      </c>
      <c r="AQ483" t="s">
        <v>91</v>
      </c>
      <c r="AR483" t="s"/>
      <c r="AS483" t="s"/>
      <c r="AT483" t="s">
        <v>92</v>
      </c>
      <c r="AU483" t="s">
        <v>90</v>
      </c>
      <c r="AV483" t="s"/>
      <c r="AW483" t="s"/>
      <c r="AX483" t="s">
        <v>90</v>
      </c>
      <c r="AY483" t="n">
        <v>1205296</v>
      </c>
      <c r="AZ483" t="s">
        <v>1468</v>
      </c>
      <c r="BA483" t="s">
        <v>1469</v>
      </c>
      <c r="BB483" t="s">
        <v>1470</v>
      </c>
      <c r="BC483" t="n">
        <v>4.894388</v>
      </c>
      <c r="BD483" t="n">
        <v>52.367438</v>
      </c>
      <c r="BE483" t="s">
        <v>1492</v>
      </c>
      <c r="BF483" t="s">
        <v>83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127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1464</v>
      </c>
      <c r="F484" t="n">
        <v>280643</v>
      </c>
      <c r="G484" t="s">
        <v>74</v>
      </c>
      <c r="H484" t="s">
        <v>75</v>
      </c>
      <c r="I484" t="s"/>
      <c r="J484" t="s">
        <v>76</v>
      </c>
      <c r="K484" t="n">
        <v>1102.5</v>
      </c>
      <c r="L484" t="s">
        <v>77</v>
      </c>
      <c r="M484" t="s"/>
      <c r="N484" t="s">
        <v>1479</v>
      </c>
      <c r="O484" t="s">
        <v>79</v>
      </c>
      <c r="P484" t="s">
        <v>1465</v>
      </c>
      <c r="Q484" t="s"/>
      <c r="R484" t="s">
        <v>521</v>
      </c>
      <c r="S484" t="s">
        <v>1493</v>
      </c>
      <c r="T484" t="s">
        <v>83</v>
      </c>
      <c r="U484" t="s">
        <v>84</v>
      </c>
      <c r="V484" t="s">
        <v>85</v>
      </c>
      <c r="W484" t="s">
        <v>108</v>
      </c>
      <c r="X484" t="s"/>
      <c r="Y484" t="s">
        <v>87</v>
      </c>
      <c r="Z484">
        <f>HYPERLINK("https://hotelmonitor-cachepage.eclerx.com/savepage/tk_15441703620812528_sr_8422.html","info")</f>
        <v/>
      </c>
      <c r="AA484" t="n">
        <v>5886</v>
      </c>
      <c r="AB484" t="s">
        <v>1494</v>
      </c>
      <c r="AC484" t="s"/>
      <c r="AD484" t="s">
        <v>89</v>
      </c>
      <c r="AE484" t="s"/>
      <c r="AF484" t="s"/>
      <c r="AG484" t="s"/>
      <c r="AH484" t="s"/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80</v>
      </c>
      <c r="AQ484" t="s">
        <v>91</v>
      </c>
      <c r="AR484" t="s"/>
      <c r="AS484" t="s"/>
      <c r="AT484" t="s">
        <v>92</v>
      </c>
      <c r="AU484" t="s">
        <v>90</v>
      </c>
      <c r="AV484" t="s"/>
      <c r="AW484" t="s"/>
      <c r="AX484" t="s">
        <v>90</v>
      </c>
      <c r="AY484" t="n">
        <v>1205296</v>
      </c>
      <c r="AZ484" t="s">
        <v>1468</v>
      </c>
      <c r="BA484" t="s">
        <v>1469</v>
      </c>
      <c r="BB484" t="s">
        <v>1470</v>
      </c>
      <c r="BC484" t="n">
        <v>4.894388</v>
      </c>
      <c r="BD484" t="n">
        <v>52.367438</v>
      </c>
      <c r="BE484" t="s">
        <v>1495</v>
      </c>
      <c r="BF484" t="s">
        <v>83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127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1464</v>
      </c>
      <c r="F485" t="n">
        <v>280643</v>
      </c>
      <c r="G485" t="s">
        <v>74</v>
      </c>
      <c r="H485" t="s">
        <v>75</v>
      </c>
      <c r="I485" t="s"/>
      <c r="J485" t="s">
        <v>76</v>
      </c>
      <c r="K485" t="n">
        <v>519</v>
      </c>
      <c r="L485" t="s">
        <v>77</v>
      </c>
      <c r="M485" t="s"/>
      <c r="N485" t="s">
        <v>685</v>
      </c>
      <c r="O485" t="s">
        <v>79</v>
      </c>
      <c r="P485" t="s">
        <v>1465</v>
      </c>
      <c r="Q485" t="s"/>
      <c r="R485" t="s">
        <v>521</v>
      </c>
      <c r="S485" t="s">
        <v>1496</v>
      </c>
      <c r="T485" t="s">
        <v>83</v>
      </c>
      <c r="U485" t="s">
        <v>84</v>
      </c>
      <c r="V485" t="s">
        <v>85</v>
      </c>
      <c r="W485" t="s">
        <v>108</v>
      </c>
      <c r="X485" t="s"/>
      <c r="Y485" t="s">
        <v>87</v>
      </c>
      <c r="Z485">
        <f>HYPERLINK("https://hotelmonitor-cachepage.eclerx.com/savepage/tk_15441703620812528_sr_8422.html","info")</f>
        <v/>
      </c>
      <c r="AA485" t="n">
        <v>5886</v>
      </c>
      <c r="AB485" t="s">
        <v>1497</v>
      </c>
      <c r="AC485" t="s"/>
      <c r="AD485" t="s">
        <v>89</v>
      </c>
      <c r="AE485" t="s"/>
      <c r="AF485" t="s"/>
      <c r="AG485" t="s"/>
      <c r="AH485" t="s"/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80</v>
      </c>
      <c r="AQ485" t="s">
        <v>91</v>
      </c>
      <c r="AR485" t="s"/>
      <c r="AS485" t="s"/>
      <c r="AT485" t="s">
        <v>92</v>
      </c>
      <c r="AU485" t="s">
        <v>90</v>
      </c>
      <c r="AV485" t="s"/>
      <c r="AW485" t="s"/>
      <c r="AX485" t="s">
        <v>90</v>
      </c>
      <c r="AY485" t="n">
        <v>1205296</v>
      </c>
      <c r="AZ485" t="s">
        <v>1468</v>
      </c>
      <c r="BA485" t="s">
        <v>1469</v>
      </c>
      <c r="BB485" t="s">
        <v>1470</v>
      </c>
      <c r="BC485" t="n">
        <v>4.894388</v>
      </c>
      <c r="BD485" t="n">
        <v>52.367438</v>
      </c>
      <c r="BE485" t="s">
        <v>1498</v>
      </c>
      <c r="BF485" t="s">
        <v>83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127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1464</v>
      </c>
      <c r="F486" t="n">
        <v>280643</v>
      </c>
      <c r="G486" t="s">
        <v>74</v>
      </c>
      <c r="H486" t="s">
        <v>75</v>
      </c>
      <c r="I486" t="s"/>
      <c r="J486" t="s">
        <v>76</v>
      </c>
      <c r="K486" t="n">
        <v>418</v>
      </c>
      <c r="L486" t="s">
        <v>77</v>
      </c>
      <c r="M486" t="s"/>
      <c r="N486" t="s">
        <v>329</v>
      </c>
      <c r="O486" t="s">
        <v>79</v>
      </c>
      <c r="P486" t="s">
        <v>1465</v>
      </c>
      <c r="Q486" t="s"/>
      <c r="R486" t="s">
        <v>521</v>
      </c>
      <c r="S486" t="s">
        <v>1499</v>
      </c>
      <c r="T486" t="s">
        <v>83</v>
      </c>
      <c r="U486" t="s">
        <v>84</v>
      </c>
      <c r="V486" t="s">
        <v>85</v>
      </c>
      <c r="W486" t="s">
        <v>86</v>
      </c>
      <c r="X486" t="s"/>
      <c r="Y486" t="s">
        <v>87</v>
      </c>
      <c r="Z486">
        <f>HYPERLINK("https://hotelmonitor-cachepage.eclerx.com/savepage/tk_15441703620812528_sr_8422.html","info")</f>
        <v/>
      </c>
      <c r="AA486" t="n">
        <v>5886</v>
      </c>
      <c r="AB486" t="s">
        <v>1500</v>
      </c>
      <c r="AC486" t="s"/>
      <c r="AD486" t="s">
        <v>89</v>
      </c>
      <c r="AE486" t="s"/>
      <c r="AF486" t="s"/>
      <c r="AG486" t="s"/>
      <c r="AH486" t="s"/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80</v>
      </c>
      <c r="AQ486" t="s">
        <v>91</v>
      </c>
      <c r="AR486" t="s"/>
      <c r="AS486" t="s"/>
      <c r="AT486" t="s">
        <v>92</v>
      </c>
      <c r="AU486" t="s">
        <v>90</v>
      </c>
      <c r="AV486" t="s"/>
      <c r="AW486" t="s"/>
      <c r="AX486" t="s">
        <v>90</v>
      </c>
      <c r="AY486" t="n">
        <v>1205296</v>
      </c>
      <c r="AZ486" t="s">
        <v>1468</v>
      </c>
      <c r="BA486" t="s">
        <v>1469</v>
      </c>
      <c r="BB486" t="s">
        <v>1470</v>
      </c>
      <c r="BC486" t="n">
        <v>4.894388</v>
      </c>
      <c r="BD486" t="n">
        <v>52.367438</v>
      </c>
      <c r="BE486" t="s">
        <v>1501</v>
      </c>
      <c r="BF486" t="s">
        <v>83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127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1464</v>
      </c>
      <c r="F487" t="n">
        <v>280643</v>
      </c>
      <c r="G487" t="s">
        <v>74</v>
      </c>
      <c r="H487" t="s">
        <v>75</v>
      </c>
      <c r="I487" t="s"/>
      <c r="J487" t="s">
        <v>76</v>
      </c>
      <c r="K487" t="n">
        <v>557.5</v>
      </c>
      <c r="L487" t="s">
        <v>77</v>
      </c>
      <c r="M487" t="s"/>
      <c r="N487" t="s">
        <v>743</v>
      </c>
      <c r="O487" t="s">
        <v>79</v>
      </c>
      <c r="P487" t="s">
        <v>1465</v>
      </c>
      <c r="Q487" t="s"/>
      <c r="R487" t="s">
        <v>521</v>
      </c>
      <c r="S487" t="s">
        <v>1502</v>
      </c>
      <c r="T487" t="s">
        <v>83</v>
      </c>
      <c r="U487" t="s">
        <v>84</v>
      </c>
      <c r="V487" t="s">
        <v>85</v>
      </c>
      <c r="W487" t="s">
        <v>86</v>
      </c>
      <c r="X487" t="s"/>
      <c r="Y487" t="s">
        <v>87</v>
      </c>
      <c r="Z487">
        <f>HYPERLINK("https://hotelmonitor-cachepage.eclerx.com/savepage/tk_15441703620812528_sr_8422.html","info")</f>
        <v/>
      </c>
      <c r="AA487" t="n">
        <v>5886</v>
      </c>
      <c r="AB487" t="s">
        <v>1503</v>
      </c>
      <c r="AC487" t="s"/>
      <c r="AD487" t="s">
        <v>89</v>
      </c>
      <c r="AE487" t="s"/>
      <c r="AF487" t="s"/>
      <c r="AG487" t="s"/>
      <c r="AH487" t="s"/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80</v>
      </c>
      <c r="AQ487" t="s">
        <v>91</v>
      </c>
      <c r="AR487" t="s"/>
      <c r="AS487" t="s"/>
      <c r="AT487" t="s">
        <v>92</v>
      </c>
      <c r="AU487" t="s">
        <v>90</v>
      </c>
      <c r="AV487" t="s"/>
      <c r="AW487" t="s"/>
      <c r="AX487" t="s">
        <v>90</v>
      </c>
      <c r="AY487" t="n">
        <v>1205296</v>
      </c>
      <c r="AZ487" t="s">
        <v>1468</v>
      </c>
      <c r="BA487" t="s">
        <v>1469</v>
      </c>
      <c r="BB487" t="s">
        <v>1470</v>
      </c>
      <c r="BC487" t="n">
        <v>4.894388</v>
      </c>
      <c r="BD487" t="n">
        <v>52.367438</v>
      </c>
      <c r="BE487" t="s">
        <v>1504</v>
      </c>
      <c r="BF487" t="s">
        <v>83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127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1464</v>
      </c>
      <c r="F488" t="n">
        <v>280643</v>
      </c>
      <c r="G488" t="s">
        <v>74</v>
      </c>
      <c r="H488" t="s">
        <v>75</v>
      </c>
      <c r="I488" t="s"/>
      <c r="J488" t="s">
        <v>76</v>
      </c>
      <c r="K488" t="n">
        <v>981</v>
      </c>
      <c r="L488" t="s">
        <v>77</v>
      </c>
      <c r="M488" t="s"/>
      <c r="N488" t="s">
        <v>1475</v>
      </c>
      <c r="O488" t="s">
        <v>79</v>
      </c>
      <c r="P488" t="s">
        <v>1465</v>
      </c>
      <c r="Q488" t="s"/>
      <c r="R488" t="s">
        <v>521</v>
      </c>
      <c r="S488" t="s">
        <v>1505</v>
      </c>
      <c r="T488" t="s">
        <v>83</v>
      </c>
      <c r="U488" t="s">
        <v>84</v>
      </c>
      <c r="V488" t="s">
        <v>85</v>
      </c>
      <c r="W488" t="s">
        <v>86</v>
      </c>
      <c r="X488" t="s"/>
      <c r="Y488" t="s">
        <v>87</v>
      </c>
      <c r="Z488">
        <f>HYPERLINK("https://hotelmonitor-cachepage.eclerx.com/savepage/tk_15441703620812528_sr_8422.html","info")</f>
        <v/>
      </c>
      <c r="AA488" t="n">
        <v>5886</v>
      </c>
      <c r="AB488" t="s">
        <v>1506</v>
      </c>
      <c r="AC488" t="s"/>
      <c r="AD488" t="s">
        <v>89</v>
      </c>
      <c r="AE488" t="s"/>
      <c r="AF488" t="s"/>
      <c r="AG488" t="s"/>
      <c r="AH488" t="s"/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80</v>
      </c>
      <c r="AQ488" t="s">
        <v>91</v>
      </c>
      <c r="AR488" t="s"/>
      <c r="AS488" t="s"/>
      <c r="AT488" t="s">
        <v>92</v>
      </c>
      <c r="AU488" t="s">
        <v>90</v>
      </c>
      <c r="AV488" t="s"/>
      <c r="AW488" t="s"/>
      <c r="AX488" t="s">
        <v>90</v>
      </c>
      <c r="AY488" t="n">
        <v>1205296</v>
      </c>
      <c r="AZ488" t="s">
        <v>1468</v>
      </c>
      <c r="BA488" t="s">
        <v>1469</v>
      </c>
      <c r="BB488" t="s">
        <v>1470</v>
      </c>
      <c r="BC488" t="n">
        <v>4.894388</v>
      </c>
      <c r="BD488" t="n">
        <v>52.367438</v>
      </c>
      <c r="BE488" t="s">
        <v>1507</v>
      </c>
      <c r="BF488" t="s">
        <v>83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127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1464</v>
      </c>
      <c r="F489" t="n">
        <v>280643</v>
      </c>
      <c r="G489" t="s">
        <v>74</v>
      </c>
      <c r="H489" t="s">
        <v>75</v>
      </c>
      <c r="I489" t="s"/>
      <c r="J489" t="s">
        <v>76</v>
      </c>
      <c r="K489" t="n">
        <v>442.5</v>
      </c>
      <c r="L489" t="s">
        <v>77</v>
      </c>
      <c r="M489" t="s"/>
      <c r="N489" t="s">
        <v>685</v>
      </c>
      <c r="O489" t="s">
        <v>79</v>
      </c>
      <c r="P489" t="s">
        <v>1465</v>
      </c>
      <c r="Q489" t="s"/>
      <c r="R489" t="s">
        <v>521</v>
      </c>
      <c r="S489" t="s">
        <v>1508</v>
      </c>
      <c r="T489" t="s">
        <v>83</v>
      </c>
      <c r="U489" t="s">
        <v>84</v>
      </c>
      <c r="V489" t="s">
        <v>85</v>
      </c>
      <c r="W489" t="s">
        <v>86</v>
      </c>
      <c r="X489" t="s"/>
      <c r="Y489" t="s">
        <v>87</v>
      </c>
      <c r="Z489">
        <f>HYPERLINK("https://hotelmonitor-cachepage.eclerx.com/savepage/tk_15441703620812528_sr_8422.html","info")</f>
        <v/>
      </c>
      <c r="AA489" t="n">
        <v>5886</v>
      </c>
      <c r="AB489" t="s">
        <v>1509</v>
      </c>
      <c r="AC489" t="s"/>
      <c r="AD489" t="s">
        <v>89</v>
      </c>
      <c r="AE489" t="s"/>
      <c r="AF489" t="s"/>
      <c r="AG489" t="s"/>
      <c r="AH489" t="s"/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80</v>
      </c>
      <c r="AQ489" t="s">
        <v>91</v>
      </c>
      <c r="AR489" t="s"/>
      <c r="AS489" t="s"/>
      <c r="AT489" t="s">
        <v>92</v>
      </c>
      <c r="AU489" t="s">
        <v>90</v>
      </c>
      <c r="AV489" t="s"/>
      <c r="AW489" t="s"/>
      <c r="AX489" t="s">
        <v>90</v>
      </c>
      <c r="AY489" t="n">
        <v>1205296</v>
      </c>
      <c r="AZ489" t="s">
        <v>1468</v>
      </c>
      <c r="BA489" t="s">
        <v>1469</v>
      </c>
      <c r="BB489" t="s">
        <v>1470</v>
      </c>
      <c r="BC489" t="n">
        <v>4.894388</v>
      </c>
      <c r="BD489" t="n">
        <v>52.367438</v>
      </c>
      <c r="BE489" t="s">
        <v>1510</v>
      </c>
      <c r="BF489" t="s">
        <v>83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127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1511</v>
      </c>
      <c r="F490" t="n">
        <v>1999685</v>
      </c>
      <c r="G490" t="s">
        <v>74</v>
      </c>
      <c r="H490" t="s">
        <v>75</v>
      </c>
      <c r="I490" t="s"/>
      <c r="J490" t="s">
        <v>76</v>
      </c>
      <c r="K490" t="n">
        <v>60</v>
      </c>
      <c r="L490" t="s">
        <v>77</v>
      </c>
      <c r="M490" t="s"/>
      <c r="N490" t="s">
        <v>128</v>
      </c>
      <c r="O490" t="s">
        <v>79</v>
      </c>
      <c r="P490" t="s">
        <v>1511</v>
      </c>
      <c r="Q490" t="s"/>
      <c r="R490" t="s">
        <v>81</v>
      </c>
      <c r="S490" t="s">
        <v>356</v>
      </c>
      <c r="T490" t="s">
        <v>83</v>
      </c>
      <c r="U490" t="s">
        <v>84</v>
      </c>
      <c r="V490" t="s">
        <v>85</v>
      </c>
      <c r="W490" t="s">
        <v>86</v>
      </c>
      <c r="X490" t="s"/>
      <c r="Y490" t="s">
        <v>87</v>
      </c>
      <c r="Z490">
        <f>HYPERLINK("https://hotelmonitor-cachepage.eclerx.com/savepage/tk_15441703701770277_sr_8422.html","info")</f>
        <v/>
      </c>
      <c r="AA490" t="n">
        <v>400487</v>
      </c>
      <c r="AB490" t="s">
        <v>1512</v>
      </c>
      <c r="AC490" t="s"/>
      <c r="AD490" t="s">
        <v>89</v>
      </c>
      <c r="AE490" t="s"/>
      <c r="AF490" t="s"/>
      <c r="AG490" t="s"/>
      <c r="AH490" t="s"/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97</v>
      </c>
      <c r="AQ490" t="s">
        <v>91</v>
      </c>
      <c r="AR490" t="s"/>
      <c r="AS490" t="s"/>
      <c r="AT490" t="s">
        <v>92</v>
      </c>
      <c r="AU490" t="s">
        <v>90</v>
      </c>
      <c r="AV490" t="s"/>
      <c r="AW490" t="s"/>
      <c r="AX490" t="s">
        <v>90</v>
      </c>
      <c r="AY490" t="n">
        <v>1875350</v>
      </c>
      <c r="AZ490" t="s">
        <v>1513</v>
      </c>
      <c r="BA490" t="s">
        <v>1514</v>
      </c>
      <c r="BB490" t="s">
        <v>1515</v>
      </c>
      <c r="BC490" t="n">
        <v>4.831098</v>
      </c>
      <c r="BD490" t="n">
        <v>52.346645</v>
      </c>
      <c r="BE490" t="s">
        <v>1516</v>
      </c>
      <c r="BF490" t="s">
        <v>83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127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1511</v>
      </c>
      <c r="F491" t="n">
        <v>1999685</v>
      </c>
      <c r="G491" t="s">
        <v>74</v>
      </c>
      <c r="H491" t="s">
        <v>75</v>
      </c>
      <c r="I491" t="s"/>
      <c r="J491" t="s">
        <v>76</v>
      </c>
      <c r="K491" t="n">
        <v>82.5</v>
      </c>
      <c r="L491" t="s">
        <v>77</v>
      </c>
      <c r="M491" t="s"/>
      <c r="N491" t="s">
        <v>634</v>
      </c>
      <c r="O491" t="s">
        <v>79</v>
      </c>
      <c r="P491" t="s">
        <v>1511</v>
      </c>
      <c r="Q491" t="s"/>
      <c r="R491" t="s">
        <v>81</v>
      </c>
      <c r="S491" t="s">
        <v>665</v>
      </c>
      <c r="T491" t="s">
        <v>83</v>
      </c>
      <c r="U491" t="s">
        <v>84</v>
      </c>
      <c r="V491" t="s">
        <v>85</v>
      </c>
      <c r="W491" t="s">
        <v>86</v>
      </c>
      <c r="X491" t="s"/>
      <c r="Y491" t="s">
        <v>87</v>
      </c>
      <c r="Z491">
        <f>HYPERLINK("https://hotelmonitor-cachepage.eclerx.com/savepage/tk_15441703701770277_sr_8422.html","info")</f>
        <v/>
      </c>
      <c r="AA491" t="n">
        <v>400487</v>
      </c>
      <c r="AB491" t="s">
        <v>1517</v>
      </c>
      <c r="AC491" t="s"/>
      <c r="AD491" t="s">
        <v>89</v>
      </c>
      <c r="AE491" t="s"/>
      <c r="AF491" t="s"/>
      <c r="AG491" t="s"/>
      <c r="AH491" t="s"/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97</v>
      </c>
      <c r="AQ491" t="s">
        <v>91</v>
      </c>
      <c r="AR491" t="s"/>
      <c r="AS491" t="s"/>
      <c r="AT491" t="s">
        <v>92</v>
      </c>
      <c r="AU491" t="s">
        <v>90</v>
      </c>
      <c r="AV491" t="s"/>
      <c r="AW491" t="s"/>
      <c r="AX491" t="s">
        <v>90</v>
      </c>
      <c r="AY491" t="n">
        <v>1875350</v>
      </c>
      <c r="AZ491" t="s">
        <v>1513</v>
      </c>
      <c r="BA491" t="s">
        <v>1514</v>
      </c>
      <c r="BB491" t="s">
        <v>1515</v>
      </c>
      <c r="BC491" t="n">
        <v>4.831098</v>
      </c>
      <c r="BD491" t="n">
        <v>52.346645</v>
      </c>
      <c r="BE491" t="s">
        <v>164</v>
      </c>
      <c r="BF491" t="s">
        <v>83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127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1511</v>
      </c>
      <c r="F492" t="n">
        <v>1999685</v>
      </c>
      <c r="G492" t="s">
        <v>74</v>
      </c>
      <c r="H492" t="s">
        <v>75</v>
      </c>
      <c r="I492" t="s"/>
      <c r="J492" t="s">
        <v>76</v>
      </c>
      <c r="K492" t="n">
        <v>117</v>
      </c>
      <c r="L492" t="s">
        <v>77</v>
      </c>
      <c r="M492" t="s"/>
      <c r="N492" t="s">
        <v>1518</v>
      </c>
      <c r="O492" t="s">
        <v>79</v>
      </c>
      <c r="P492" t="s">
        <v>1511</v>
      </c>
      <c r="Q492" t="s"/>
      <c r="R492" t="s">
        <v>81</v>
      </c>
      <c r="S492" t="s">
        <v>267</v>
      </c>
      <c r="T492" t="s">
        <v>83</v>
      </c>
      <c r="U492" t="s">
        <v>84</v>
      </c>
      <c r="V492" t="s">
        <v>85</v>
      </c>
      <c r="W492" t="s">
        <v>86</v>
      </c>
      <c r="X492" t="s"/>
      <c r="Y492" t="s">
        <v>87</v>
      </c>
      <c r="Z492">
        <f>HYPERLINK("https://hotelmonitor-cachepage.eclerx.com/savepage/tk_15441703701770277_sr_8422.html","info")</f>
        <v/>
      </c>
      <c r="AA492" t="n">
        <v>400487</v>
      </c>
      <c r="AB492" t="s">
        <v>1519</v>
      </c>
      <c r="AC492" t="s"/>
      <c r="AD492" t="s">
        <v>89</v>
      </c>
      <c r="AE492" t="s"/>
      <c r="AF492" t="s"/>
      <c r="AG492" t="s"/>
      <c r="AH492" t="s"/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97</v>
      </c>
      <c r="AQ492" t="s">
        <v>91</v>
      </c>
      <c r="AR492" t="s"/>
      <c r="AS492" t="s"/>
      <c r="AT492" t="s">
        <v>92</v>
      </c>
      <c r="AU492" t="s">
        <v>90</v>
      </c>
      <c r="AV492" t="s"/>
      <c r="AW492" t="s"/>
      <c r="AX492" t="s">
        <v>90</v>
      </c>
      <c r="AY492" t="n">
        <v>1875350</v>
      </c>
      <c r="AZ492" t="s">
        <v>1513</v>
      </c>
      <c r="BA492" t="s">
        <v>1514</v>
      </c>
      <c r="BB492" t="s">
        <v>1515</v>
      </c>
      <c r="BC492" t="n">
        <v>4.831098</v>
      </c>
      <c r="BD492" t="n">
        <v>52.346645</v>
      </c>
      <c r="BE492" t="s">
        <v>272</v>
      </c>
      <c r="BF492" t="s">
        <v>83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127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1511</v>
      </c>
      <c r="F493" t="n">
        <v>1999685</v>
      </c>
      <c r="G493" t="s">
        <v>74</v>
      </c>
      <c r="H493" t="s">
        <v>75</v>
      </c>
      <c r="I493" t="s"/>
      <c r="J493" t="s">
        <v>76</v>
      </c>
      <c r="K493" t="n">
        <v>68.5</v>
      </c>
      <c r="L493" t="s">
        <v>77</v>
      </c>
      <c r="M493" t="s"/>
      <c r="N493" t="s">
        <v>118</v>
      </c>
      <c r="O493" t="s">
        <v>79</v>
      </c>
      <c r="P493" t="s">
        <v>1511</v>
      </c>
      <c r="Q493" t="s"/>
      <c r="R493" t="s">
        <v>81</v>
      </c>
      <c r="S493" t="s">
        <v>1520</v>
      </c>
      <c r="T493" t="s">
        <v>83</v>
      </c>
      <c r="U493" t="s">
        <v>84</v>
      </c>
      <c r="V493" t="s">
        <v>85</v>
      </c>
      <c r="W493" t="s">
        <v>108</v>
      </c>
      <c r="X493" t="s"/>
      <c r="Y493" t="s">
        <v>87</v>
      </c>
      <c r="Z493">
        <f>HYPERLINK("https://hotelmonitor-cachepage.eclerx.com/savepage/tk_15441703701770277_sr_8422.html","info")</f>
        <v/>
      </c>
      <c r="AA493" t="n">
        <v>400487</v>
      </c>
      <c r="AB493" t="s">
        <v>1521</v>
      </c>
      <c r="AC493" t="s"/>
      <c r="AD493" t="s">
        <v>89</v>
      </c>
      <c r="AE493" t="s"/>
      <c r="AF493" t="s"/>
      <c r="AG493" t="s"/>
      <c r="AH493" t="s"/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97</v>
      </c>
      <c r="AQ493" t="s">
        <v>91</v>
      </c>
      <c r="AR493" t="s"/>
      <c r="AS493" t="s"/>
      <c r="AT493" t="s">
        <v>92</v>
      </c>
      <c r="AU493" t="s">
        <v>90</v>
      </c>
      <c r="AV493" t="s"/>
      <c r="AW493" t="s"/>
      <c r="AX493" t="s">
        <v>90</v>
      </c>
      <c r="AY493" t="n">
        <v>1875350</v>
      </c>
      <c r="AZ493" t="s">
        <v>1513</v>
      </c>
      <c r="BA493" t="s">
        <v>1514</v>
      </c>
      <c r="BB493" t="s">
        <v>1515</v>
      </c>
      <c r="BC493" t="n">
        <v>4.831098</v>
      </c>
      <c r="BD493" t="n">
        <v>52.346645</v>
      </c>
      <c r="BE493" t="s">
        <v>356</v>
      </c>
      <c r="BF493" t="s">
        <v>83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127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1511</v>
      </c>
      <c r="F494" t="n">
        <v>1999685</v>
      </c>
      <c r="G494" t="s">
        <v>74</v>
      </c>
      <c r="H494" t="s">
        <v>75</v>
      </c>
      <c r="I494" t="s"/>
      <c r="J494" t="s">
        <v>76</v>
      </c>
      <c r="K494" t="n">
        <v>68.5</v>
      </c>
      <c r="L494" t="s">
        <v>77</v>
      </c>
      <c r="M494" t="s"/>
      <c r="N494" t="s">
        <v>128</v>
      </c>
      <c r="O494" t="s">
        <v>79</v>
      </c>
      <c r="P494" t="s">
        <v>1511</v>
      </c>
      <c r="Q494" t="s"/>
      <c r="R494" t="s">
        <v>81</v>
      </c>
      <c r="S494" t="s">
        <v>1520</v>
      </c>
      <c r="T494" t="s">
        <v>83</v>
      </c>
      <c r="U494" t="s">
        <v>84</v>
      </c>
      <c r="V494" t="s">
        <v>85</v>
      </c>
      <c r="W494" t="s">
        <v>108</v>
      </c>
      <c r="X494" t="s"/>
      <c r="Y494" t="s">
        <v>87</v>
      </c>
      <c r="Z494">
        <f>HYPERLINK("https://hotelmonitor-cachepage.eclerx.com/savepage/tk_15441703701770277_sr_8422.html","info")</f>
        <v/>
      </c>
      <c r="AA494" t="n">
        <v>400487</v>
      </c>
      <c r="AB494" t="s">
        <v>1522</v>
      </c>
      <c r="AC494" t="s"/>
      <c r="AD494" t="s">
        <v>89</v>
      </c>
      <c r="AE494" t="s"/>
      <c r="AF494" t="s"/>
      <c r="AG494" t="s"/>
      <c r="AH494" t="s"/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97</v>
      </c>
      <c r="AQ494" t="s">
        <v>91</v>
      </c>
      <c r="AR494" t="s"/>
      <c r="AS494" t="s"/>
      <c r="AT494" t="s">
        <v>92</v>
      </c>
      <c r="AU494" t="s">
        <v>90</v>
      </c>
      <c r="AV494" t="s"/>
      <c r="AW494" t="s"/>
      <c r="AX494" t="s">
        <v>90</v>
      </c>
      <c r="AY494" t="n">
        <v>1875350</v>
      </c>
      <c r="AZ494" t="s">
        <v>1513</v>
      </c>
      <c r="BA494" t="s">
        <v>1514</v>
      </c>
      <c r="BB494" t="s">
        <v>1515</v>
      </c>
      <c r="BC494" t="n">
        <v>4.831098</v>
      </c>
      <c r="BD494" t="n">
        <v>52.346645</v>
      </c>
      <c r="BE494" t="s">
        <v>356</v>
      </c>
      <c r="BF494" t="s">
        <v>83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127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1511</v>
      </c>
      <c r="F495" t="n">
        <v>1999685</v>
      </c>
      <c r="G495" t="s">
        <v>74</v>
      </c>
      <c r="H495" t="s">
        <v>75</v>
      </c>
      <c r="I495" t="s"/>
      <c r="J495" t="s">
        <v>76</v>
      </c>
      <c r="K495" t="n">
        <v>91</v>
      </c>
      <c r="L495" t="s">
        <v>77</v>
      </c>
      <c r="M495" t="s"/>
      <c r="N495" t="s">
        <v>634</v>
      </c>
      <c r="O495" t="s">
        <v>79</v>
      </c>
      <c r="P495" t="s">
        <v>1511</v>
      </c>
      <c r="Q495" t="s"/>
      <c r="R495" t="s">
        <v>81</v>
      </c>
      <c r="S495" t="s">
        <v>902</v>
      </c>
      <c r="T495" t="s">
        <v>83</v>
      </c>
      <c r="U495" t="s">
        <v>84</v>
      </c>
      <c r="V495" t="s">
        <v>85</v>
      </c>
      <c r="W495" t="s">
        <v>108</v>
      </c>
      <c r="X495" t="s"/>
      <c r="Y495" t="s">
        <v>87</v>
      </c>
      <c r="Z495">
        <f>HYPERLINK("https://hotelmonitor-cachepage.eclerx.com/savepage/tk_15441703701770277_sr_8422.html","info")</f>
        <v/>
      </c>
      <c r="AA495" t="n">
        <v>400487</v>
      </c>
      <c r="AB495" t="s">
        <v>1523</v>
      </c>
      <c r="AC495" t="s"/>
      <c r="AD495" t="s">
        <v>89</v>
      </c>
      <c r="AE495" t="s"/>
      <c r="AF495" t="s"/>
      <c r="AG495" t="s"/>
      <c r="AH495" t="s"/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97</v>
      </c>
      <c r="AQ495" t="s">
        <v>91</v>
      </c>
      <c r="AR495" t="s"/>
      <c r="AS495" t="s"/>
      <c r="AT495" t="s">
        <v>92</v>
      </c>
      <c r="AU495" t="s">
        <v>90</v>
      </c>
      <c r="AV495" t="s"/>
      <c r="AW495" t="s"/>
      <c r="AX495" t="s">
        <v>90</v>
      </c>
      <c r="AY495" t="n">
        <v>1875350</v>
      </c>
      <c r="AZ495" t="s">
        <v>1513</v>
      </c>
      <c r="BA495" t="s">
        <v>1514</v>
      </c>
      <c r="BB495" t="s">
        <v>1515</v>
      </c>
      <c r="BC495" t="n">
        <v>4.831098</v>
      </c>
      <c r="BD495" t="n">
        <v>52.346645</v>
      </c>
      <c r="BE495" t="s">
        <v>1039</v>
      </c>
      <c r="BF495" t="s">
        <v>83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127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1511</v>
      </c>
      <c r="F496" t="n">
        <v>1999685</v>
      </c>
      <c r="G496" t="s">
        <v>74</v>
      </c>
      <c r="H496" t="s">
        <v>75</v>
      </c>
      <c r="I496" t="s"/>
      <c r="J496" t="s">
        <v>76</v>
      </c>
      <c r="K496" t="n">
        <v>125.5</v>
      </c>
      <c r="L496" t="s">
        <v>77</v>
      </c>
      <c r="M496" t="s"/>
      <c r="N496" t="s">
        <v>1518</v>
      </c>
      <c r="O496" t="s">
        <v>79</v>
      </c>
      <c r="P496" t="s">
        <v>1511</v>
      </c>
      <c r="Q496" t="s"/>
      <c r="R496" t="s">
        <v>81</v>
      </c>
      <c r="S496" t="s">
        <v>454</v>
      </c>
      <c r="T496" t="s">
        <v>83</v>
      </c>
      <c r="U496" t="s">
        <v>84</v>
      </c>
      <c r="V496" t="s">
        <v>85</v>
      </c>
      <c r="W496" t="s">
        <v>108</v>
      </c>
      <c r="X496" t="s"/>
      <c r="Y496" t="s">
        <v>87</v>
      </c>
      <c r="Z496">
        <f>HYPERLINK("https://hotelmonitor-cachepage.eclerx.com/savepage/tk_15441703701770277_sr_8422.html","info")</f>
        <v/>
      </c>
      <c r="AA496" t="n">
        <v>400487</v>
      </c>
      <c r="AB496" t="s">
        <v>1524</v>
      </c>
      <c r="AC496" t="s"/>
      <c r="AD496" t="s">
        <v>89</v>
      </c>
      <c r="AE496" t="s"/>
      <c r="AF496" t="s"/>
      <c r="AG496" t="s"/>
      <c r="AH496" t="s"/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97</v>
      </c>
      <c r="AQ496" t="s">
        <v>91</v>
      </c>
      <c r="AR496" t="s"/>
      <c r="AS496" t="s"/>
      <c r="AT496" t="s">
        <v>92</v>
      </c>
      <c r="AU496" t="s">
        <v>90</v>
      </c>
      <c r="AV496" t="s"/>
      <c r="AW496" t="s"/>
      <c r="AX496" t="s">
        <v>90</v>
      </c>
      <c r="AY496" t="n">
        <v>1875350</v>
      </c>
      <c r="AZ496" t="s">
        <v>1513</v>
      </c>
      <c r="BA496" t="s">
        <v>1514</v>
      </c>
      <c r="BB496" t="s">
        <v>1515</v>
      </c>
      <c r="BC496" t="n">
        <v>4.831098</v>
      </c>
      <c r="BD496" t="n">
        <v>52.346645</v>
      </c>
      <c r="BE496" t="s">
        <v>375</v>
      </c>
      <c r="BF496" t="s">
        <v>83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127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1511</v>
      </c>
      <c r="F497" t="n">
        <v>1999685</v>
      </c>
      <c r="G497" t="s">
        <v>74</v>
      </c>
      <c r="H497" t="s">
        <v>75</v>
      </c>
      <c r="I497" t="s"/>
      <c r="J497" t="s">
        <v>76</v>
      </c>
      <c r="K497" t="n">
        <v>62.5</v>
      </c>
      <c r="L497" t="s">
        <v>77</v>
      </c>
      <c r="M497" t="s"/>
      <c r="N497" t="s">
        <v>128</v>
      </c>
      <c r="O497" t="s">
        <v>79</v>
      </c>
      <c r="P497" t="s">
        <v>1511</v>
      </c>
      <c r="Q497" t="s"/>
      <c r="R497" t="s">
        <v>81</v>
      </c>
      <c r="S497" t="s">
        <v>1525</v>
      </c>
      <c r="T497" t="s">
        <v>83</v>
      </c>
      <c r="U497" t="s">
        <v>84</v>
      </c>
      <c r="V497" t="s">
        <v>85</v>
      </c>
      <c r="W497" t="s">
        <v>108</v>
      </c>
      <c r="X497" t="s"/>
      <c r="Y497" t="s">
        <v>87</v>
      </c>
      <c r="Z497">
        <f>HYPERLINK("https://hotelmonitor-cachepage.eclerx.com/savepage/tk_15441703701770277_sr_8422.html","info")</f>
        <v/>
      </c>
      <c r="AA497" t="n">
        <v>400487</v>
      </c>
      <c r="AB497" t="s">
        <v>1526</v>
      </c>
      <c r="AC497" t="s"/>
      <c r="AD497" t="s">
        <v>89</v>
      </c>
      <c r="AE497" t="s"/>
      <c r="AF497" t="s"/>
      <c r="AG497" t="s"/>
      <c r="AH497" t="s"/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97</v>
      </c>
      <c r="AQ497" t="s">
        <v>91</v>
      </c>
      <c r="AR497" t="s"/>
      <c r="AS497" t="s"/>
      <c r="AT497" t="s">
        <v>92</v>
      </c>
      <c r="AU497" t="s">
        <v>90</v>
      </c>
      <c r="AV497" t="s"/>
      <c r="AW497" t="s"/>
      <c r="AX497" t="s">
        <v>90</v>
      </c>
      <c r="AY497" t="n">
        <v>1875350</v>
      </c>
      <c r="AZ497" t="s">
        <v>1513</v>
      </c>
      <c r="BA497" t="s">
        <v>1514</v>
      </c>
      <c r="BB497" t="s">
        <v>1515</v>
      </c>
      <c r="BC497" t="n">
        <v>4.831098</v>
      </c>
      <c r="BD497" t="n">
        <v>52.346645</v>
      </c>
      <c r="BE497" t="s">
        <v>603</v>
      </c>
      <c r="BF497" t="s">
        <v>83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127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1511</v>
      </c>
      <c r="F498" t="n">
        <v>1999685</v>
      </c>
      <c r="G498" t="s">
        <v>74</v>
      </c>
      <c r="H498" t="s">
        <v>75</v>
      </c>
      <c r="I498" t="s"/>
      <c r="J498" t="s">
        <v>76</v>
      </c>
      <c r="K498" t="n">
        <v>85.5</v>
      </c>
      <c r="L498" t="s">
        <v>77</v>
      </c>
      <c r="M498" t="s"/>
      <c r="N498" t="s">
        <v>634</v>
      </c>
      <c r="O498" t="s">
        <v>79</v>
      </c>
      <c r="P498" t="s">
        <v>1511</v>
      </c>
      <c r="Q498" t="s"/>
      <c r="R498" t="s">
        <v>81</v>
      </c>
      <c r="S498" t="s">
        <v>160</v>
      </c>
      <c r="T498" t="s">
        <v>83</v>
      </c>
      <c r="U498" t="s">
        <v>84</v>
      </c>
      <c r="V498" t="s">
        <v>85</v>
      </c>
      <c r="W498" t="s">
        <v>108</v>
      </c>
      <c r="X498" t="s"/>
      <c r="Y498" t="s">
        <v>87</v>
      </c>
      <c r="Z498">
        <f>HYPERLINK("https://hotelmonitor-cachepage.eclerx.com/savepage/tk_15441703701770277_sr_8422.html","info")</f>
        <v/>
      </c>
      <c r="AA498" t="n">
        <v>400487</v>
      </c>
      <c r="AB498" t="s">
        <v>1527</v>
      </c>
      <c r="AC498" t="s"/>
      <c r="AD498" t="s">
        <v>89</v>
      </c>
      <c r="AE498" t="s"/>
      <c r="AF498" t="s"/>
      <c r="AG498" t="s"/>
      <c r="AH498" t="s"/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97</v>
      </c>
      <c r="AQ498" t="s">
        <v>91</v>
      </c>
      <c r="AR498" t="s"/>
      <c r="AS498" t="s"/>
      <c r="AT498" t="s">
        <v>92</v>
      </c>
      <c r="AU498" t="s">
        <v>90</v>
      </c>
      <c r="AV498" t="s"/>
      <c r="AW498" t="s"/>
      <c r="AX498" t="s">
        <v>90</v>
      </c>
      <c r="AY498" t="n">
        <v>1875350</v>
      </c>
      <c r="AZ498" t="s">
        <v>1513</v>
      </c>
      <c r="BA498" t="s">
        <v>1514</v>
      </c>
      <c r="BB498" t="s">
        <v>1515</v>
      </c>
      <c r="BC498" t="n">
        <v>4.831098</v>
      </c>
      <c r="BD498" t="n">
        <v>52.346645</v>
      </c>
      <c r="BE498" t="s">
        <v>604</v>
      </c>
      <c r="BF498" t="s">
        <v>83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127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1511</v>
      </c>
      <c r="F499" t="n">
        <v>1999685</v>
      </c>
      <c r="G499" t="s">
        <v>74</v>
      </c>
      <c r="H499" t="s">
        <v>75</v>
      </c>
      <c r="I499" t="s"/>
      <c r="J499" t="s">
        <v>76</v>
      </c>
      <c r="K499" t="n">
        <v>119.5</v>
      </c>
      <c r="L499" t="s">
        <v>77</v>
      </c>
      <c r="M499" t="s"/>
      <c r="N499" t="s">
        <v>1518</v>
      </c>
      <c r="O499" t="s">
        <v>79</v>
      </c>
      <c r="P499" t="s">
        <v>1511</v>
      </c>
      <c r="Q499" t="s"/>
      <c r="R499" t="s">
        <v>81</v>
      </c>
      <c r="S499" t="s">
        <v>283</v>
      </c>
      <c r="T499" t="s">
        <v>83</v>
      </c>
      <c r="U499" t="s">
        <v>84</v>
      </c>
      <c r="V499" t="s">
        <v>85</v>
      </c>
      <c r="W499" t="s">
        <v>108</v>
      </c>
      <c r="X499" t="s"/>
      <c r="Y499" t="s">
        <v>87</v>
      </c>
      <c r="Z499">
        <f>HYPERLINK("https://hotelmonitor-cachepage.eclerx.com/savepage/tk_15441703701770277_sr_8422.html","info")</f>
        <v/>
      </c>
      <c r="AA499" t="n">
        <v>400487</v>
      </c>
      <c r="AB499" t="s">
        <v>1528</v>
      </c>
      <c r="AC499" t="s"/>
      <c r="AD499" t="s">
        <v>89</v>
      </c>
      <c r="AE499" t="s"/>
      <c r="AF499" t="s"/>
      <c r="AG499" t="s"/>
      <c r="AH499" t="s"/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97</v>
      </c>
      <c r="AQ499" t="s">
        <v>91</v>
      </c>
      <c r="AR499" t="s"/>
      <c r="AS499" t="s"/>
      <c r="AT499" t="s">
        <v>92</v>
      </c>
      <c r="AU499" t="s">
        <v>90</v>
      </c>
      <c r="AV499" t="s"/>
      <c r="AW499" t="s"/>
      <c r="AX499" t="s">
        <v>90</v>
      </c>
      <c r="AY499" t="n">
        <v>1875350</v>
      </c>
      <c r="AZ499" t="s">
        <v>1513</v>
      </c>
      <c r="BA499" t="s">
        <v>1514</v>
      </c>
      <c r="BB499" t="s">
        <v>1515</v>
      </c>
      <c r="BC499" t="n">
        <v>4.831098</v>
      </c>
      <c r="BD499" t="n">
        <v>52.346645</v>
      </c>
      <c r="BE499" t="s">
        <v>136</v>
      </c>
      <c r="BF499" t="s">
        <v>83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127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1511</v>
      </c>
      <c r="F500" t="n">
        <v>1999685</v>
      </c>
      <c r="G500" t="s">
        <v>74</v>
      </c>
      <c r="H500" t="s">
        <v>75</v>
      </c>
      <c r="I500" t="s"/>
      <c r="J500" t="s">
        <v>76</v>
      </c>
      <c r="K500" t="n">
        <v>111</v>
      </c>
      <c r="L500" t="s">
        <v>77</v>
      </c>
      <c r="M500" t="s"/>
      <c r="N500" t="s">
        <v>118</v>
      </c>
      <c r="O500" t="s">
        <v>79</v>
      </c>
      <c r="P500" t="s">
        <v>1511</v>
      </c>
      <c r="Q500" t="s"/>
      <c r="R500" t="s">
        <v>81</v>
      </c>
      <c r="S500" t="s">
        <v>199</v>
      </c>
      <c r="T500" t="s">
        <v>83</v>
      </c>
      <c r="U500" t="s">
        <v>84</v>
      </c>
      <c r="V500" t="s">
        <v>85</v>
      </c>
      <c r="W500" t="s">
        <v>108</v>
      </c>
      <c r="X500" t="s"/>
      <c r="Y500" t="s">
        <v>87</v>
      </c>
      <c r="Z500">
        <f>HYPERLINK("https://hotelmonitor-cachepage.eclerx.com/savepage/tk_15441703701770277_sr_8422.html","info")</f>
        <v/>
      </c>
      <c r="AA500" t="n">
        <v>400487</v>
      </c>
      <c r="AB500" t="s">
        <v>1529</v>
      </c>
      <c r="AC500" t="s"/>
      <c r="AD500" t="s">
        <v>89</v>
      </c>
      <c r="AE500" t="s"/>
      <c r="AF500" t="s"/>
      <c r="AG500" t="s"/>
      <c r="AH500" t="s"/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97</v>
      </c>
      <c r="AQ500" t="s">
        <v>91</v>
      </c>
      <c r="AR500" t="s"/>
      <c r="AS500" t="s"/>
      <c r="AT500" t="s">
        <v>92</v>
      </c>
      <c r="AU500" t="s">
        <v>90</v>
      </c>
      <c r="AV500" t="s"/>
      <c r="AW500" t="s"/>
      <c r="AX500" t="s">
        <v>90</v>
      </c>
      <c r="AY500" t="n">
        <v>1875350</v>
      </c>
      <c r="AZ500" t="s">
        <v>1513</v>
      </c>
      <c r="BA500" t="s">
        <v>1514</v>
      </c>
      <c r="BB500" t="s">
        <v>1515</v>
      </c>
      <c r="BC500" t="n">
        <v>4.831098</v>
      </c>
      <c r="BD500" t="n">
        <v>52.346645</v>
      </c>
      <c r="BE500" t="s">
        <v>294</v>
      </c>
      <c r="BF500" t="s">
        <v>83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127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1511</v>
      </c>
      <c r="F501" t="n">
        <v>1999685</v>
      </c>
      <c r="G501" t="s">
        <v>74</v>
      </c>
      <c r="H501" t="s">
        <v>75</v>
      </c>
      <c r="I501" t="s"/>
      <c r="J501" t="s">
        <v>76</v>
      </c>
      <c r="K501" t="n">
        <v>84.5</v>
      </c>
      <c r="L501" t="s">
        <v>77</v>
      </c>
      <c r="M501" t="s"/>
      <c r="N501" t="s">
        <v>118</v>
      </c>
      <c r="O501" t="s">
        <v>79</v>
      </c>
      <c r="P501" t="s">
        <v>1511</v>
      </c>
      <c r="Q501" t="s"/>
      <c r="R501" t="s">
        <v>81</v>
      </c>
      <c r="S501" t="s">
        <v>1530</v>
      </c>
      <c r="T501" t="s">
        <v>83</v>
      </c>
      <c r="U501" t="s">
        <v>84</v>
      </c>
      <c r="V501" t="s">
        <v>85</v>
      </c>
      <c r="W501" t="s">
        <v>86</v>
      </c>
      <c r="X501" t="s"/>
      <c r="Y501" t="s">
        <v>87</v>
      </c>
      <c r="Z501">
        <f>HYPERLINK("https://hotelmonitor-cachepage.eclerx.com/savepage/tk_15441703701770277_sr_8422.html","info")</f>
        <v/>
      </c>
      <c r="AA501" t="n">
        <v>400487</v>
      </c>
      <c r="AB501" t="s">
        <v>1531</v>
      </c>
      <c r="AC501" t="s"/>
      <c r="AD501" t="s">
        <v>89</v>
      </c>
      <c r="AE501" t="s"/>
      <c r="AF501" t="s"/>
      <c r="AG501" t="s"/>
      <c r="AH501" t="s"/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97</v>
      </c>
      <c r="AQ501" t="s">
        <v>91</v>
      </c>
      <c r="AR501" t="s"/>
      <c r="AS501" t="s"/>
      <c r="AT501" t="s">
        <v>92</v>
      </c>
      <c r="AU501" t="s">
        <v>90</v>
      </c>
      <c r="AV501" t="s"/>
      <c r="AW501" t="s"/>
      <c r="AX501" t="s">
        <v>90</v>
      </c>
      <c r="AY501" t="n">
        <v>1875350</v>
      </c>
      <c r="AZ501" t="s">
        <v>1513</v>
      </c>
      <c r="BA501" t="s">
        <v>1514</v>
      </c>
      <c r="BB501" t="s">
        <v>1515</v>
      </c>
      <c r="BC501" t="n">
        <v>4.831098</v>
      </c>
      <c r="BD501" t="n">
        <v>52.346645</v>
      </c>
      <c r="BE501" t="s">
        <v>1321</v>
      </c>
      <c r="BF501" t="s">
        <v>83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127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1511</v>
      </c>
      <c r="F502" t="n">
        <v>1999685</v>
      </c>
      <c r="G502" t="s">
        <v>74</v>
      </c>
      <c r="H502" t="s">
        <v>75</v>
      </c>
      <c r="I502" t="s"/>
      <c r="J502" t="s">
        <v>76</v>
      </c>
      <c r="K502" t="n">
        <v>120</v>
      </c>
      <c r="L502" t="s">
        <v>77</v>
      </c>
      <c r="M502" t="s"/>
      <c r="N502" t="s">
        <v>118</v>
      </c>
      <c r="O502" t="s">
        <v>79</v>
      </c>
      <c r="P502" t="s">
        <v>1511</v>
      </c>
      <c r="Q502" t="s"/>
      <c r="R502" t="s">
        <v>81</v>
      </c>
      <c r="S502" t="s">
        <v>392</v>
      </c>
      <c r="T502" t="s">
        <v>83</v>
      </c>
      <c r="U502" t="s">
        <v>84</v>
      </c>
      <c r="V502" t="s">
        <v>85</v>
      </c>
      <c r="W502" t="s">
        <v>108</v>
      </c>
      <c r="X502" t="s"/>
      <c r="Y502" t="s">
        <v>87</v>
      </c>
      <c r="Z502">
        <f>HYPERLINK("https://hotelmonitor-cachepage.eclerx.com/savepage/tk_15441703701770277_sr_8422.html","info")</f>
        <v/>
      </c>
      <c r="AA502" t="n">
        <v>400487</v>
      </c>
      <c r="AB502" t="s">
        <v>1532</v>
      </c>
      <c r="AC502" t="s"/>
      <c r="AD502" t="s">
        <v>89</v>
      </c>
      <c r="AE502" t="s"/>
      <c r="AF502" t="s"/>
      <c r="AG502" t="s"/>
      <c r="AH502" t="s"/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97</v>
      </c>
      <c r="AQ502" t="s">
        <v>91</v>
      </c>
      <c r="AR502" t="s"/>
      <c r="AS502" t="s"/>
      <c r="AT502" t="s">
        <v>92</v>
      </c>
      <c r="AU502" t="s">
        <v>90</v>
      </c>
      <c r="AV502" t="s"/>
      <c r="AW502" t="s"/>
      <c r="AX502" t="s">
        <v>90</v>
      </c>
      <c r="AY502" t="n">
        <v>1875350</v>
      </c>
      <c r="AZ502" t="s">
        <v>1513</v>
      </c>
      <c r="BA502" t="s">
        <v>1514</v>
      </c>
      <c r="BB502" t="s">
        <v>1515</v>
      </c>
      <c r="BC502" t="n">
        <v>4.831098</v>
      </c>
      <c r="BD502" t="n">
        <v>52.346645</v>
      </c>
      <c r="BE502" t="s">
        <v>647</v>
      </c>
      <c r="BF502" t="s">
        <v>83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127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1511</v>
      </c>
      <c r="F503" t="n">
        <v>1999685</v>
      </c>
      <c r="G503" t="s">
        <v>74</v>
      </c>
      <c r="H503" t="s">
        <v>75</v>
      </c>
      <c r="I503" t="s"/>
      <c r="J503" t="s">
        <v>76</v>
      </c>
      <c r="K503" t="n">
        <v>138</v>
      </c>
      <c r="L503" t="s">
        <v>77</v>
      </c>
      <c r="M503" t="s"/>
      <c r="N503" t="s">
        <v>634</v>
      </c>
      <c r="O503" t="s">
        <v>79</v>
      </c>
      <c r="P503" t="s">
        <v>1511</v>
      </c>
      <c r="Q503" t="s"/>
      <c r="R503" t="s">
        <v>81</v>
      </c>
      <c r="S503" t="s">
        <v>1126</v>
      </c>
      <c r="T503" t="s">
        <v>83</v>
      </c>
      <c r="U503" t="s">
        <v>84</v>
      </c>
      <c r="V503" t="s">
        <v>85</v>
      </c>
      <c r="W503" t="s">
        <v>108</v>
      </c>
      <c r="X503" t="s"/>
      <c r="Y503" t="s">
        <v>87</v>
      </c>
      <c r="Z503">
        <f>HYPERLINK("https://hotelmonitor-cachepage.eclerx.com/savepage/tk_15441703701770277_sr_8422.html","info")</f>
        <v/>
      </c>
      <c r="AA503" t="n">
        <v>400487</v>
      </c>
      <c r="AB503" t="s">
        <v>1533</v>
      </c>
      <c r="AC503" t="s"/>
      <c r="AD503" t="s">
        <v>89</v>
      </c>
      <c r="AE503" t="s"/>
      <c r="AF503" t="s"/>
      <c r="AG503" t="s"/>
      <c r="AH503" t="s"/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97</v>
      </c>
      <c r="AQ503" t="s">
        <v>91</v>
      </c>
      <c r="AR503" t="s"/>
      <c r="AS503" t="s"/>
      <c r="AT503" t="s">
        <v>92</v>
      </c>
      <c r="AU503" t="s">
        <v>90</v>
      </c>
      <c r="AV503" t="s"/>
      <c r="AW503" t="s"/>
      <c r="AX503" t="s">
        <v>90</v>
      </c>
      <c r="AY503" t="n">
        <v>1875350</v>
      </c>
      <c r="AZ503" t="s">
        <v>1513</v>
      </c>
      <c r="BA503" t="s">
        <v>1514</v>
      </c>
      <c r="BB503" t="s">
        <v>1515</v>
      </c>
      <c r="BC503" t="n">
        <v>4.831098</v>
      </c>
      <c r="BD503" t="n">
        <v>52.346645</v>
      </c>
      <c r="BE503" t="s">
        <v>134</v>
      </c>
      <c r="BF503" t="s">
        <v>83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127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1511</v>
      </c>
      <c r="F504" t="n">
        <v>1999685</v>
      </c>
      <c r="G504" t="s">
        <v>74</v>
      </c>
      <c r="H504" t="s">
        <v>75</v>
      </c>
      <c r="I504" t="s"/>
      <c r="J504" t="s">
        <v>76</v>
      </c>
      <c r="K504" t="n">
        <v>164.5</v>
      </c>
      <c r="L504" t="s">
        <v>77</v>
      </c>
      <c r="M504" t="s"/>
      <c r="N504" t="s">
        <v>1518</v>
      </c>
      <c r="O504" t="s">
        <v>79</v>
      </c>
      <c r="P504" t="s">
        <v>1511</v>
      </c>
      <c r="Q504" t="s"/>
      <c r="R504" t="s">
        <v>81</v>
      </c>
      <c r="S504" t="s">
        <v>1534</v>
      </c>
      <c r="T504" t="s">
        <v>83</v>
      </c>
      <c r="U504" t="s">
        <v>84</v>
      </c>
      <c r="V504" t="s">
        <v>85</v>
      </c>
      <c r="W504" t="s">
        <v>108</v>
      </c>
      <c r="X504" t="s"/>
      <c r="Y504" t="s">
        <v>87</v>
      </c>
      <c r="Z504">
        <f>HYPERLINK("https://hotelmonitor-cachepage.eclerx.com/savepage/tk_15441703701770277_sr_8422.html","info")</f>
        <v/>
      </c>
      <c r="AA504" t="n">
        <v>400487</v>
      </c>
      <c r="AB504" t="s">
        <v>1535</v>
      </c>
      <c r="AC504" t="s"/>
      <c r="AD504" t="s">
        <v>89</v>
      </c>
      <c r="AE504" t="s"/>
      <c r="AF504" t="s"/>
      <c r="AG504" t="s"/>
      <c r="AH504" t="s"/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97</v>
      </c>
      <c r="AQ504" t="s">
        <v>91</v>
      </c>
      <c r="AR504" t="s"/>
      <c r="AS504" t="s"/>
      <c r="AT504" t="s">
        <v>92</v>
      </c>
      <c r="AU504" t="s">
        <v>90</v>
      </c>
      <c r="AV504" t="s"/>
      <c r="AW504" t="s"/>
      <c r="AX504" t="s">
        <v>90</v>
      </c>
      <c r="AY504" t="n">
        <v>1875350</v>
      </c>
      <c r="AZ504" t="s">
        <v>1513</v>
      </c>
      <c r="BA504" t="s">
        <v>1514</v>
      </c>
      <c r="BB504" t="s">
        <v>1515</v>
      </c>
      <c r="BC504" t="n">
        <v>4.831098</v>
      </c>
      <c r="BD504" t="n">
        <v>52.346645</v>
      </c>
      <c r="BE504" t="s">
        <v>1536</v>
      </c>
      <c r="BF504" t="s">
        <v>83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127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1511</v>
      </c>
      <c r="F505" t="n">
        <v>1999685</v>
      </c>
      <c r="G505" t="s">
        <v>74</v>
      </c>
      <c r="H505" t="s">
        <v>75</v>
      </c>
      <c r="I505" t="s"/>
      <c r="J505" t="s">
        <v>76</v>
      </c>
      <c r="K505" t="n">
        <v>92.5</v>
      </c>
      <c r="L505" t="s">
        <v>77</v>
      </c>
      <c r="M505" t="s"/>
      <c r="N505" t="s">
        <v>118</v>
      </c>
      <c r="O505" t="s">
        <v>79</v>
      </c>
      <c r="P505" t="s">
        <v>1511</v>
      </c>
      <c r="Q505" t="s"/>
      <c r="R505" t="s">
        <v>81</v>
      </c>
      <c r="S505" t="s">
        <v>219</v>
      </c>
      <c r="T505" t="s">
        <v>83</v>
      </c>
      <c r="U505" t="s">
        <v>84</v>
      </c>
      <c r="V505" t="s">
        <v>85</v>
      </c>
      <c r="W505" t="s">
        <v>86</v>
      </c>
      <c r="X505" t="s"/>
      <c r="Y505" t="s">
        <v>87</v>
      </c>
      <c r="Z505">
        <f>HYPERLINK("https://hotelmonitor-cachepage.eclerx.com/savepage/tk_15441703701770277_sr_8422.html","info")</f>
        <v/>
      </c>
      <c r="AA505" t="n">
        <v>400487</v>
      </c>
      <c r="AB505" t="s">
        <v>1537</v>
      </c>
      <c r="AC505" t="s"/>
      <c r="AD505" t="s">
        <v>89</v>
      </c>
      <c r="AE505" t="s"/>
      <c r="AF505" t="s"/>
      <c r="AG505" t="s"/>
      <c r="AH505" t="s"/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97</v>
      </c>
      <c r="AQ505" t="s">
        <v>91</v>
      </c>
      <c r="AR505" t="s"/>
      <c r="AS505" t="s"/>
      <c r="AT505" t="s">
        <v>92</v>
      </c>
      <c r="AU505" t="s">
        <v>90</v>
      </c>
      <c r="AV505" t="s"/>
      <c r="AW505" t="s"/>
      <c r="AX505" t="s">
        <v>90</v>
      </c>
      <c r="AY505" t="n">
        <v>1875350</v>
      </c>
      <c r="AZ505" t="s">
        <v>1513</v>
      </c>
      <c r="BA505" t="s">
        <v>1514</v>
      </c>
      <c r="BB505" t="s">
        <v>1515</v>
      </c>
      <c r="BC505" t="n">
        <v>4.831098</v>
      </c>
      <c r="BD505" t="n">
        <v>52.346645</v>
      </c>
      <c r="BE505" t="s">
        <v>289</v>
      </c>
      <c r="BF505" t="s">
        <v>83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127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1511</v>
      </c>
      <c r="F506" t="n">
        <v>1999685</v>
      </c>
      <c r="G506" t="s">
        <v>74</v>
      </c>
      <c r="H506" t="s">
        <v>75</v>
      </c>
      <c r="I506" t="s"/>
      <c r="J506" t="s">
        <v>76</v>
      </c>
      <c r="K506" t="n">
        <v>110.25</v>
      </c>
      <c r="L506" t="s">
        <v>77</v>
      </c>
      <c r="M506" t="s"/>
      <c r="N506" t="s">
        <v>634</v>
      </c>
      <c r="O506" t="s">
        <v>79</v>
      </c>
      <c r="P506" t="s">
        <v>1511</v>
      </c>
      <c r="Q506" t="s"/>
      <c r="R506" t="s">
        <v>81</v>
      </c>
      <c r="S506" t="s">
        <v>1538</v>
      </c>
      <c r="T506" t="s">
        <v>83</v>
      </c>
      <c r="U506" t="s">
        <v>84</v>
      </c>
      <c r="V506" t="s">
        <v>85</v>
      </c>
      <c r="W506" t="s">
        <v>86</v>
      </c>
      <c r="X506" t="s"/>
      <c r="Y506" t="s">
        <v>87</v>
      </c>
      <c r="Z506">
        <f>HYPERLINK("https://hotelmonitor-cachepage.eclerx.com/savepage/tk_15441703701770277_sr_8422.html","info")</f>
        <v/>
      </c>
      <c r="AA506" t="n">
        <v>400487</v>
      </c>
      <c r="AB506" t="s">
        <v>1539</v>
      </c>
      <c r="AC506" t="s"/>
      <c r="AD506" t="s">
        <v>89</v>
      </c>
      <c r="AE506" t="s"/>
      <c r="AF506" t="s"/>
      <c r="AG506" t="s"/>
      <c r="AH506" t="s"/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97</v>
      </c>
      <c r="AQ506" t="s">
        <v>91</v>
      </c>
      <c r="AR506" t="s"/>
      <c r="AS506" t="s"/>
      <c r="AT506" t="s">
        <v>92</v>
      </c>
      <c r="AU506" t="s">
        <v>90</v>
      </c>
      <c r="AV506" t="s"/>
      <c r="AW506" t="s"/>
      <c r="AX506" t="s">
        <v>90</v>
      </c>
      <c r="AY506" t="n">
        <v>1875350</v>
      </c>
      <c r="AZ506" t="s">
        <v>1513</v>
      </c>
      <c r="BA506" t="s">
        <v>1514</v>
      </c>
      <c r="BB506" t="s">
        <v>1515</v>
      </c>
      <c r="BC506" t="n">
        <v>4.831098</v>
      </c>
      <c r="BD506" t="n">
        <v>52.346645</v>
      </c>
      <c r="BE506" t="s">
        <v>1540</v>
      </c>
      <c r="BF506" t="s">
        <v>83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127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1511</v>
      </c>
      <c r="F507" t="n">
        <v>1999685</v>
      </c>
      <c r="G507" t="s">
        <v>74</v>
      </c>
      <c r="H507" t="s">
        <v>75</v>
      </c>
      <c r="I507" t="s"/>
      <c r="J507" t="s">
        <v>76</v>
      </c>
      <c r="K507" t="n">
        <v>137</v>
      </c>
      <c r="L507" t="s">
        <v>77</v>
      </c>
      <c r="M507" t="s"/>
      <c r="N507" t="s">
        <v>1518</v>
      </c>
      <c r="O507" t="s">
        <v>79</v>
      </c>
      <c r="P507" t="s">
        <v>1511</v>
      </c>
      <c r="Q507" t="s"/>
      <c r="R507" t="s">
        <v>81</v>
      </c>
      <c r="S507" t="s">
        <v>807</v>
      </c>
      <c r="T507" t="s">
        <v>83</v>
      </c>
      <c r="U507" t="s">
        <v>84</v>
      </c>
      <c r="V507" t="s">
        <v>85</v>
      </c>
      <c r="W507" t="s">
        <v>86</v>
      </c>
      <c r="X507" t="s"/>
      <c r="Y507" t="s">
        <v>87</v>
      </c>
      <c r="Z507">
        <f>HYPERLINK("https://hotelmonitor-cachepage.eclerx.com/savepage/tk_15441703701770277_sr_8422.html","info")</f>
        <v/>
      </c>
      <c r="AA507" t="n">
        <v>400487</v>
      </c>
      <c r="AB507" t="s">
        <v>1541</v>
      </c>
      <c r="AC507" t="s"/>
      <c r="AD507" t="s">
        <v>89</v>
      </c>
      <c r="AE507" t="s"/>
      <c r="AF507" t="s"/>
      <c r="AG507" t="s"/>
      <c r="AH507" t="s"/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97</v>
      </c>
      <c r="AQ507" t="s">
        <v>91</v>
      </c>
      <c r="AR507" t="s"/>
      <c r="AS507" t="s"/>
      <c r="AT507" t="s">
        <v>92</v>
      </c>
      <c r="AU507" t="s">
        <v>90</v>
      </c>
      <c r="AV507" t="s"/>
      <c r="AW507" t="s"/>
      <c r="AX507" t="s">
        <v>90</v>
      </c>
      <c r="AY507" t="n">
        <v>1875350</v>
      </c>
      <c r="AZ507" t="s">
        <v>1513</v>
      </c>
      <c r="BA507" t="s">
        <v>1514</v>
      </c>
      <c r="BB507" t="s">
        <v>1515</v>
      </c>
      <c r="BC507" t="n">
        <v>4.831098</v>
      </c>
      <c r="BD507" t="n">
        <v>52.346645</v>
      </c>
      <c r="BE507" t="s">
        <v>392</v>
      </c>
      <c r="BF507" t="s">
        <v>83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127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1542</v>
      </c>
      <c r="F508" t="n">
        <v>5370823</v>
      </c>
      <c r="G508" t="s">
        <v>74</v>
      </c>
      <c r="H508" t="s">
        <v>75</v>
      </c>
      <c r="I508" t="s"/>
      <c r="J508" t="s">
        <v>76</v>
      </c>
      <c r="K508" t="n">
        <v>85.25</v>
      </c>
      <c r="L508" t="s">
        <v>77</v>
      </c>
      <c r="M508" t="s"/>
      <c r="N508" t="s">
        <v>118</v>
      </c>
      <c r="O508" t="s">
        <v>79</v>
      </c>
      <c r="P508" t="s">
        <v>1542</v>
      </c>
      <c r="Q508" t="s"/>
      <c r="R508" t="s">
        <v>425</v>
      </c>
      <c r="S508" t="s">
        <v>1543</v>
      </c>
      <c r="T508" t="s">
        <v>83</v>
      </c>
      <c r="U508" t="s">
        <v>84</v>
      </c>
      <c r="V508" t="s">
        <v>85</v>
      </c>
      <c r="W508" t="s">
        <v>86</v>
      </c>
      <c r="X508" t="s"/>
      <c r="Y508" t="s">
        <v>87</v>
      </c>
      <c r="Z508">
        <f>HYPERLINK("https://hotelmonitor-cachepage.eclerx.com/savepage/tk_15441703504031286_sr_8422.html","info")</f>
        <v/>
      </c>
      <c r="AA508" t="n">
        <v>214327</v>
      </c>
      <c r="AB508" t="s">
        <v>1544</v>
      </c>
      <c r="AC508" t="s"/>
      <c r="AD508" t="s">
        <v>89</v>
      </c>
      <c r="AE508" t="s"/>
      <c r="AF508" t="s"/>
      <c r="AG508" t="s"/>
      <c r="AH508" t="s"/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56</v>
      </c>
      <c r="AQ508" t="s">
        <v>91</v>
      </c>
      <c r="AR508" t="s"/>
      <c r="AS508" t="s"/>
      <c r="AT508" t="s">
        <v>92</v>
      </c>
      <c r="AU508" t="s">
        <v>90</v>
      </c>
      <c r="AV508" t="s"/>
      <c r="AW508" t="s"/>
      <c r="AX508" t="s">
        <v>90</v>
      </c>
      <c r="AY508" t="n">
        <v>1613944</v>
      </c>
      <c r="AZ508" t="s">
        <v>1545</v>
      </c>
      <c r="BA508" t="s">
        <v>1546</v>
      </c>
      <c r="BB508" t="s">
        <v>1547</v>
      </c>
      <c r="BC508" t="n">
        <v>4.896035</v>
      </c>
      <c r="BD508" t="n">
        <v>52.352778</v>
      </c>
      <c r="BE508" t="s">
        <v>1548</v>
      </c>
      <c r="BF508" t="s">
        <v>83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127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1549</v>
      </c>
      <c r="F509" t="n">
        <v>156331</v>
      </c>
      <c r="G509" t="s">
        <v>74</v>
      </c>
      <c r="H509" t="s">
        <v>75</v>
      </c>
      <c r="I509" t="s"/>
      <c r="J509" t="s">
        <v>76</v>
      </c>
      <c r="K509" t="n">
        <v>115</v>
      </c>
      <c r="L509" t="s">
        <v>77</v>
      </c>
      <c r="M509" t="s"/>
      <c r="N509" t="s">
        <v>118</v>
      </c>
      <c r="O509" t="s">
        <v>79</v>
      </c>
      <c r="P509" t="s">
        <v>1550</v>
      </c>
      <c r="Q509" t="s"/>
      <c r="R509" t="s">
        <v>120</v>
      </c>
      <c r="S509" t="s">
        <v>1551</v>
      </c>
      <c r="T509" t="s">
        <v>83</v>
      </c>
      <c r="U509" t="s">
        <v>84</v>
      </c>
      <c r="V509" t="s">
        <v>85</v>
      </c>
      <c r="W509" t="s">
        <v>108</v>
      </c>
      <c r="X509" t="s"/>
      <c r="Y509" t="s">
        <v>87</v>
      </c>
      <c r="Z509">
        <f>HYPERLINK("https://hotelmonitor-cachepage.eclerx.com/savepage/tk_15441703439524431_sr_8422.html","info")</f>
        <v/>
      </c>
      <c r="AA509" t="n">
        <v>48623</v>
      </c>
      <c r="AB509" t="s">
        <v>1552</v>
      </c>
      <c r="AC509" t="s"/>
      <c r="AD509" t="s">
        <v>89</v>
      </c>
      <c r="AE509" t="s"/>
      <c r="AF509" t="s"/>
      <c r="AG509" t="s"/>
      <c r="AH509" t="s"/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43</v>
      </c>
      <c r="AQ509" t="s">
        <v>91</v>
      </c>
      <c r="AR509" t="s"/>
      <c r="AS509" t="s"/>
      <c r="AT509" t="s">
        <v>92</v>
      </c>
      <c r="AU509" t="s">
        <v>90</v>
      </c>
      <c r="AV509" t="s"/>
      <c r="AW509" t="s"/>
      <c r="AX509" t="s">
        <v>90</v>
      </c>
      <c r="AY509" t="n">
        <v>200567</v>
      </c>
      <c r="AZ509" t="s">
        <v>1553</v>
      </c>
      <c r="BA509" t="s">
        <v>1554</v>
      </c>
      <c r="BB509" t="s">
        <v>1555</v>
      </c>
      <c r="BC509" t="n">
        <v>4.89</v>
      </c>
      <c r="BD509" t="n">
        <v>52.371</v>
      </c>
      <c r="BE509" t="s">
        <v>100</v>
      </c>
      <c r="BF509" t="s">
        <v>83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127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1549</v>
      </c>
      <c r="F510" t="n">
        <v>156331</v>
      </c>
      <c r="G510" t="s">
        <v>74</v>
      </c>
      <c r="H510" t="s">
        <v>75</v>
      </c>
      <c r="I510" t="s"/>
      <c r="J510" t="s">
        <v>76</v>
      </c>
      <c r="K510" t="n">
        <v>115</v>
      </c>
      <c r="L510" t="s">
        <v>77</v>
      </c>
      <c r="M510" t="s"/>
      <c r="N510" t="s">
        <v>128</v>
      </c>
      <c r="O510" t="s">
        <v>79</v>
      </c>
      <c r="P510" t="s">
        <v>1550</v>
      </c>
      <c r="Q510" t="s"/>
      <c r="R510" t="s">
        <v>120</v>
      </c>
      <c r="S510" t="s">
        <v>1551</v>
      </c>
      <c r="T510" t="s">
        <v>83</v>
      </c>
      <c r="U510" t="s">
        <v>84</v>
      </c>
      <c r="V510" t="s">
        <v>85</v>
      </c>
      <c r="W510" t="s">
        <v>108</v>
      </c>
      <c r="X510" t="s"/>
      <c r="Y510" t="s">
        <v>87</v>
      </c>
      <c r="Z510">
        <f>HYPERLINK("https://hotelmonitor-cachepage.eclerx.com/savepage/tk_15441703439524431_sr_8422.html","info")</f>
        <v/>
      </c>
      <c r="AA510" t="n">
        <v>48623</v>
      </c>
      <c r="AB510" t="s">
        <v>1556</v>
      </c>
      <c r="AC510" t="s"/>
      <c r="AD510" t="s">
        <v>89</v>
      </c>
      <c r="AE510" t="s"/>
      <c r="AF510" t="s"/>
      <c r="AG510" t="s"/>
      <c r="AH510" t="s"/>
      <c r="AI510" t="s"/>
      <c r="AJ510" t="s"/>
      <c r="AK510" t="s">
        <v>90</v>
      </c>
      <c r="AL510" t="s"/>
      <c r="AM510" t="s"/>
      <c r="AN510" t="s">
        <v>90</v>
      </c>
      <c r="AO510" t="s"/>
      <c r="AP510" t="n">
        <v>43</v>
      </c>
      <c r="AQ510" t="s">
        <v>91</v>
      </c>
      <c r="AR510" t="s"/>
      <c r="AS510" t="s"/>
      <c r="AT510" t="s">
        <v>92</v>
      </c>
      <c r="AU510" t="s">
        <v>90</v>
      </c>
      <c r="AV510" t="s"/>
      <c r="AW510" t="s"/>
      <c r="AX510" t="s">
        <v>90</v>
      </c>
      <c r="AY510" t="n">
        <v>200567</v>
      </c>
      <c r="AZ510" t="s">
        <v>1553</v>
      </c>
      <c r="BA510" t="s">
        <v>1554</v>
      </c>
      <c r="BB510" t="s">
        <v>1555</v>
      </c>
      <c r="BC510" t="n">
        <v>4.89</v>
      </c>
      <c r="BD510" t="n">
        <v>52.371</v>
      </c>
      <c r="BE510" t="s">
        <v>100</v>
      </c>
      <c r="BF510" t="s">
        <v>83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127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1557</v>
      </c>
      <c r="F511" t="n">
        <v>375546</v>
      </c>
      <c r="G511" t="s">
        <v>74</v>
      </c>
      <c r="H511" t="s">
        <v>75</v>
      </c>
      <c r="I511" t="s"/>
      <c r="J511" t="s">
        <v>76</v>
      </c>
      <c r="K511" t="n">
        <v>132</v>
      </c>
      <c r="L511" t="s">
        <v>77</v>
      </c>
      <c r="M511" t="s"/>
      <c r="N511" t="s">
        <v>1558</v>
      </c>
      <c r="O511" t="s">
        <v>901</v>
      </c>
      <c r="P511" t="s">
        <v>1559</v>
      </c>
      <c r="Q511" t="s"/>
      <c r="R511" t="s">
        <v>81</v>
      </c>
      <c r="S511" t="s">
        <v>1349</v>
      </c>
      <c r="T511" t="s">
        <v>83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HYPERLINK("https://hotelmonitor-cachepage.eclerx.com/savepage/tk_15441703255580046_sr_8422.html","info")</f>
        <v/>
      </c>
      <c r="AA511" t="n">
        <v>5788</v>
      </c>
      <c r="AB511" t="s">
        <v>1560</v>
      </c>
      <c r="AC511" t="s"/>
      <c r="AD511" t="s">
        <v>89</v>
      </c>
      <c r="AE511" t="s"/>
      <c r="AF511" t="s"/>
      <c r="AG511" t="s"/>
      <c r="AH511" t="s"/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2</v>
      </c>
      <c r="AQ511" t="s">
        <v>91</v>
      </c>
      <c r="AR511" t="s"/>
      <c r="AS511" t="s"/>
      <c r="AT511" t="s">
        <v>92</v>
      </c>
      <c r="AU511" t="s">
        <v>90</v>
      </c>
      <c r="AV511" t="s"/>
      <c r="AW511" t="s"/>
      <c r="AX511" t="s">
        <v>93</v>
      </c>
      <c r="AY511" t="n">
        <v>200552</v>
      </c>
      <c r="AZ511" t="s">
        <v>1561</v>
      </c>
      <c r="BA511" t="s">
        <v>1562</v>
      </c>
      <c r="BB511" t="s">
        <v>1563</v>
      </c>
      <c r="BC511" t="n">
        <v>4.7585</v>
      </c>
      <c r="BD511" t="n">
        <v>52.3084</v>
      </c>
      <c r="BE511" t="s">
        <v>392</v>
      </c>
      <c r="BF511" t="s">
        <v>83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98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1557</v>
      </c>
      <c r="F512" t="n">
        <v>375546</v>
      </c>
      <c r="G512" t="s">
        <v>74</v>
      </c>
      <c r="H512" t="s">
        <v>75</v>
      </c>
      <c r="I512" t="s"/>
      <c r="J512" t="s">
        <v>76</v>
      </c>
      <c r="K512" t="n">
        <v>132</v>
      </c>
      <c r="L512" t="s">
        <v>77</v>
      </c>
      <c r="M512" t="s"/>
      <c r="N512" t="s">
        <v>1564</v>
      </c>
      <c r="O512" t="s">
        <v>895</v>
      </c>
      <c r="P512" t="s">
        <v>1559</v>
      </c>
      <c r="Q512" t="s"/>
      <c r="R512" t="s">
        <v>81</v>
      </c>
      <c r="S512" t="s">
        <v>1349</v>
      </c>
      <c r="T512" t="s">
        <v>83</v>
      </c>
      <c r="U512" t="s">
        <v>84</v>
      </c>
      <c r="V512" t="s">
        <v>85</v>
      </c>
      <c r="W512" t="s">
        <v>86</v>
      </c>
      <c r="X512" t="s"/>
      <c r="Y512" t="s">
        <v>87</v>
      </c>
      <c r="Z512">
        <f>HYPERLINK("https://hotelmonitor-cachepage.eclerx.com/savepage/tk_15441703255580046_sr_8422.html","info")</f>
        <v/>
      </c>
      <c r="AA512" t="n">
        <v>5788</v>
      </c>
      <c r="AB512" t="s">
        <v>1565</v>
      </c>
      <c r="AC512" t="s"/>
      <c r="AD512" t="s">
        <v>89</v>
      </c>
      <c r="AE512" t="s"/>
      <c r="AF512" t="s"/>
      <c r="AG512" t="s"/>
      <c r="AH512" t="s"/>
      <c r="AI512" t="s"/>
      <c r="AJ512" t="s"/>
      <c r="AK512" t="s">
        <v>90</v>
      </c>
      <c r="AL512" t="s"/>
      <c r="AM512" t="s"/>
      <c r="AN512" t="s">
        <v>90</v>
      </c>
      <c r="AO512" t="s"/>
      <c r="AP512" t="n">
        <v>2</v>
      </c>
      <c r="AQ512" t="s">
        <v>91</v>
      </c>
      <c r="AR512" t="s"/>
      <c r="AS512" t="s"/>
      <c r="AT512" t="s">
        <v>92</v>
      </c>
      <c r="AU512" t="s">
        <v>90</v>
      </c>
      <c r="AV512" t="s"/>
      <c r="AW512" t="s"/>
      <c r="AX512" t="s">
        <v>93</v>
      </c>
      <c r="AY512" t="n">
        <v>200552</v>
      </c>
      <c r="AZ512" t="s">
        <v>1561</v>
      </c>
      <c r="BA512" t="s">
        <v>1562</v>
      </c>
      <c r="BB512" t="s">
        <v>1563</v>
      </c>
      <c r="BC512" t="n">
        <v>4.7585</v>
      </c>
      <c r="BD512" t="n">
        <v>52.3084</v>
      </c>
      <c r="BE512" t="s">
        <v>392</v>
      </c>
      <c r="BF512" t="s">
        <v>83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98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1557</v>
      </c>
      <c r="F513" t="n">
        <v>375546</v>
      </c>
      <c r="G513" t="s">
        <v>74</v>
      </c>
      <c r="H513" t="s">
        <v>75</v>
      </c>
      <c r="I513" t="s"/>
      <c r="J513" t="s">
        <v>76</v>
      </c>
      <c r="K513" t="n">
        <v>141</v>
      </c>
      <c r="L513" t="s">
        <v>77</v>
      </c>
      <c r="M513" t="s"/>
      <c r="N513" t="s">
        <v>1566</v>
      </c>
      <c r="O513" t="s">
        <v>901</v>
      </c>
      <c r="P513" t="s">
        <v>1559</v>
      </c>
      <c r="Q513" t="s"/>
      <c r="R513" t="s">
        <v>81</v>
      </c>
      <c r="S513" t="s">
        <v>1567</v>
      </c>
      <c r="T513" t="s">
        <v>83</v>
      </c>
      <c r="U513" t="s">
        <v>84</v>
      </c>
      <c r="V513" t="s">
        <v>85</v>
      </c>
      <c r="W513" t="s">
        <v>86</v>
      </c>
      <c r="X513" t="s"/>
      <c r="Y513" t="s">
        <v>87</v>
      </c>
      <c r="Z513">
        <f>HYPERLINK("https://hotelmonitor-cachepage.eclerx.com/savepage/tk_15441703255580046_sr_8422.html","info")</f>
        <v/>
      </c>
      <c r="AA513" t="n">
        <v>5788</v>
      </c>
      <c r="AB513" t="s">
        <v>1568</v>
      </c>
      <c r="AC513" t="s"/>
      <c r="AD513" t="s">
        <v>89</v>
      </c>
      <c r="AE513" t="s"/>
      <c r="AF513" t="s"/>
      <c r="AG513" t="s"/>
      <c r="AH513" t="s"/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2</v>
      </c>
      <c r="AQ513" t="s">
        <v>91</v>
      </c>
      <c r="AR513" t="s"/>
      <c r="AS513" t="s"/>
      <c r="AT513" t="s">
        <v>92</v>
      </c>
      <c r="AU513" t="s">
        <v>90</v>
      </c>
      <c r="AV513" t="s"/>
      <c r="AW513" t="s"/>
      <c r="AX513" t="s">
        <v>93</v>
      </c>
      <c r="AY513" t="n">
        <v>200552</v>
      </c>
      <c r="AZ513" t="s">
        <v>1561</v>
      </c>
      <c r="BA513" t="s">
        <v>1562</v>
      </c>
      <c r="BB513" t="s">
        <v>1563</v>
      </c>
      <c r="BC513" t="n">
        <v>4.7585</v>
      </c>
      <c r="BD513" t="n">
        <v>52.3084</v>
      </c>
      <c r="BE513" t="s">
        <v>451</v>
      </c>
      <c r="BF513" t="s">
        <v>83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98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1557</v>
      </c>
      <c r="F514" t="n">
        <v>375546</v>
      </c>
      <c r="G514" t="s">
        <v>74</v>
      </c>
      <c r="H514" t="s">
        <v>75</v>
      </c>
      <c r="I514" t="s"/>
      <c r="J514" t="s">
        <v>76</v>
      </c>
      <c r="K514" t="n">
        <v>148.5</v>
      </c>
      <c r="L514" t="s">
        <v>77</v>
      </c>
      <c r="M514" t="s"/>
      <c r="N514" t="s">
        <v>1569</v>
      </c>
      <c r="O514" t="s">
        <v>901</v>
      </c>
      <c r="P514" t="s">
        <v>1559</v>
      </c>
      <c r="Q514" t="s"/>
      <c r="R514" t="s">
        <v>81</v>
      </c>
      <c r="S514" t="s">
        <v>1570</v>
      </c>
      <c r="T514" t="s">
        <v>83</v>
      </c>
      <c r="U514" t="s">
        <v>84</v>
      </c>
      <c r="V514" t="s">
        <v>85</v>
      </c>
      <c r="W514" t="s">
        <v>86</v>
      </c>
      <c r="X514" t="s"/>
      <c r="Y514" t="s">
        <v>87</v>
      </c>
      <c r="Z514">
        <f>HYPERLINK("https://hotelmonitor-cachepage.eclerx.com/savepage/tk_15441703255580046_sr_8422.html","info")</f>
        <v/>
      </c>
      <c r="AA514" t="n">
        <v>5788</v>
      </c>
      <c r="AB514" t="s">
        <v>1571</v>
      </c>
      <c r="AC514" t="s"/>
      <c r="AD514" t="s">
        <v>89</v>
      </c>
      <c r="AE514" t="s"/>
      <c r="AF514" t="s"/>
      <c r="AG514" t="s"/>
      <c r="AH514" t="s"/>
      <c r="AI514" t="s"/>
      <c r="AJ514" t="s"/>
      <c r="AK514" t="s">
        <v>90</v>
      </c>
      <c r="AL514" t="s"/>
      <c r="AM514" t="s"/>
      <c r="AN514" t="s">
        <v>90</v>
      </c>
      <c r="AO514" t="s"/>
      <c r="AP514" t="n">
        <v>2</v>
      </c>
      <c r="AQ514" t="s">
        <v>91</v>
      </c>
      <c r="AR514" t="s"/>
      <c r="AS514" t="s"/>
      <c r="AT514" t="s">
        <v>92</v>
      </c>
      <c r="AU514" t="s">
        <v>90</v>
      </c>
      <c r="AV514" t="s"/>
      <c r="AW514" t="s"/>
      <c r="AX514" t="s">
        <v>93</v>
      </c>
      <c r="AY514" t="n">
        <v>200552</v>
      </c>
      <c r="AZ514" t="s">
        <v>1561</v>
      </c>
      <c r="BA514" t="s">
        <v>1562</v>
      </c>
      <c r="BB514" t="s">
        <v>1563</v>
      </c>
      <c r="BC514" t="n">
        <v>4.7585</v>
      </c>
      <c r="BD514" t="n">
        <v>52.3084</v>
      </c>
      <c r="BE514" t="s">
        <v>1572</v>
      </c>
      <c r="BF514" t="s">
        <v>83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98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1557</v>
      </c>
      <c r="F515" t="n">
        <v>375546</v>
      </c>
      <c r="G515" t="s">
        <v>74</v>
      </c>
      <c r="H515" t="s">
        <v>75</v>
      </c>
      <c r="I515" t="s"/>
      <c r="J515" t="s">
        <v>76</v>
      </c>
      <c r="K515" t="n">
        <v>157.5</v>
      </c>
      <c r="L515" t="s">
        <v>77</v>
      </c>
      <c r="M515" t="s"/>
      <c r="N515" t="s">
        <v>1573</v>
      </c>
      <c r="O515" t="s">
        <v>901</v>
      </c>
      <c r="P515" t="s">
        <v>1559</v>
      </c>
      <c r="Q515" t="s"/>
      <c r="R515" t="s">
        <v>81</v>
      </c>
      <c r="S515" t="s">
        <v>1574</v>
      </c>
      <c r="T515" t="s">
        <v>83</v>
      </c>
      <c r="U515" t="s">
        <v>84</v>
      </c>
      <c r="V515" t="s">
        <v>85</v>
      </c>
      <c r="W515" t="s">
        <v>86</v>
      </c>
      <c r="X515" t="s"/>
      <c r="Y515" t="s">
        <v>87</v>
      </c>
      <c r="Z515">
        <f>HYPERLINK("https://hotelmonitor-cachepage.eclerx.com/savepage/tk_15441703255580046_sr_8422.html","info")</f>
        <v/>
      </c>
      <c r="AA515" t="n">
        <v>5788</v>
      </c>
      <c r="AB515" t="s">
        <v>1575</v>
      </c>
      <c r="AC515" t="s"/>
      <c r="AD515" t="s">
        <v>89</v>
      </c>
      <c r="AE515" t="s"/>
      <c r="AF515" t="s"/>
      <c r="AG515" t="s"/>
      <c r="AH515" t="s"/>
      <c r="AI515" t="s"/>
      <c r="AJ515" t="s"/>
      <c r="AK515" t="s">
        <v>90</v>
      </c>
      <c r="AL515" t="s"/>
      <c r="AM515" t="s"/>
      <c r="AN515" t="s">
        <v>90</v>
      </c>
      <c r="AO515" t="s"/>
      <c r="AP515" t="n">
        <v>2</v>
      </c>
      <c r="AQ515" t="s">
        <v>91</v>
      </c>
      <c r="AR515" t="s"/>
      <c r="AS515" t="s"/>
      <c r="AT515" t="s">
        <v>92</v>
      </c>
      <c r="AU515" t="s">
        <v>90</v>
      </c>
      <c r="AV515" t="s"/>
      <c r="AW515" t="s"/>
      <c r="AX515" t="s">
        <v>93</v>
      </c>
      <c r="AY515" t="n">
        <v>200552</v>
      </c>
      <c r="AZ515" t="s">
        <v>1561</v>
      </c>
      <c r="BA515" t="s">
        <v>1562</v>
      </c>
      <c r="BB515" t="s">
        <v>1563</v>
      </c>
      <c r="BC515" t="n">
        <v>4.7585</v>
      </c>
      <c r="BD515" t="n">
        <v>52.3084</v>
      </c>
      <c r="BE515" t="s">
        <v>852</v>
      </c>
      <c r="BF515" t="s">
        <v>83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98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1557</v>
      </c>
      <c r="F516" t="n">
        <v>375546</v>
      </c>
      <c r="G516" t="s">
        <v>74</v>
      </c>
      <c r="H516" t="s">
        <v>75</v>
      </c>
      <c r="I516" t="s"/>
      <c r="J516" t="s">
        <v>76</v>
      </c>
      <c r="K516" t="n">
        <v>174</v>
      </c>
      <c r="L516" t="s">
        <v>77</v>
      </c>
      <c r="M516" t="s"/>
      <c r="N516" t="s">
        <v>1558</v>
      </c>
      <c r="O516" t="s">
        <v>901</v>
      </c>
      <c r="P516" t="s">
        <v>1559</v>
      </c>
      <c r="Q516" t="s"/>
      <c r="R516" t="s">
        <v>81</v>
      </c>
      <c r="S516" t="s">
        <v>1462</v>
      </c>
      <c r="T516" t="s">
        <v>83</v>
      </c>
      <c r="U516" t="s">
        <v>84</v>
      </c>
      <c r="V516" t="s">
        <v>85</v>
      </c>
      <c r="W516" t="s">
        <v>108</v>
      </c>
      <c r="X516" t="s"/>
      <c r="Y516" t="s">
        <v>87</v>
      </c>
      <c r="Z516">
        <f>HYPERLINK("https://hotelmonitor-cachepage.eclerx.com/savepage/tk_15441703255580046_sr_8422.html","info")</f>
        <v/>
      </c>
      <c r="AA516" t="n">
        <v>5788</v>
      </c>
      <c r="AB516" t="s">
        <v>1576</v>
      </c>
      <c r="AC516" t="s"/>
      <c r="AD516" t="s">
        <v>89</v>
      </c>
      <c r="AE516" t="s"/>
      <c r="AF516" t="s"/>
      <c r="AG516" t="s"/>
      <c r="AH516" t="s"/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2</v>
      </c>
      <c r="AQ516" t="s">
        <v>91</v>
      </c>
      <c r="AR516" t="s"/>
      <c r="AS516" t="s"/>
      <c r="AT516" t="s">
        <v>92</v>
      </c>
      <c r="AU516" t="s">
        <v>90</v>
      </c>
      <c r="AV516" t="s"/>
      <c r="AW516" t="s"/>
      <c r="AX516" t="s">
        <v>93</v>
      </c>
      <c r="AY516" t="n">
        <v>200552</v>
      </c>
      <c r="AZ516" t="s">
        <v>1561</v>
      </c>
      <c r="BA516" t="s">
        <v>1562</v>
      </c>
      <c r="BB516" t="s">
        <v>1563</v>
      </c>
      <c r="BC516" t="n">
        <v>4.7585</v>
      </c>
      <c r="BD516" t="n">
        <v>52.3084</v>
      </c>
      <c r="BE516" t="s">
        <v>853</v>
      </c>
      <c r="BF516" t="s">
        <v>83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98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1557</v>
      </c>
      <c r="F517" t="n">
        <v>375546</v>
      </c>
      <c r="G517" t="s">
        <v>74</v>
      </c>
      <c r="H517" t="s">
        <v>75</v>
      </c>
      <c r="I517" t="s"/>
      <c r="J517" t="s">
        <v>76</v>
      </c>
      <c r="K517" t="n">
        <v>174</v>
      </c>
      <c r="L517" t="s">
        <v>77</v>
      </c>
      <c r="M517" t="s"/>
      <c r="N517" t="s">
        <v>1564</v>
      </c>
      <c r="O517" t="s">
        <v>895</v>
      </c>
      <c r="P517" t="s">
        <v>1559</v>
      </c>
      <c r="Q517" t="s"/>
      <c r="R517" t="s">
        <v>81</v>
      </c>
      <c r="S517" t="s">
        <v>1462</v>
      </c>
      <c r="T517" t="s">
        <v>83</v>
      </c>
      <c r="U517" t="s">
        <v>84</v>
      </c>
      <c r="V517" t="s">
        <v>85</v>
      </c>
      <c r="W517" t="s">
        <v>108</v>
      </c>
      <c r="X517" t="s"/>
      <c r="Y517" t="s">
        <v>87</v>
      </c>
      <c r="Z517">
        <f>HYPERLINK("https://hotelmonitor-cachepage.eclerx.com/savepage/tk_15441703255580046_sr_8422.html","info")</f>
        <v/>
      </c>
      <c r="AA517" t="n">
        <v>5788</v>
      </c>
      <c r="AB517" t="s">
        <v>1577</v>
      </c>
      <c r="AC517" t="s"/>
      <c r="AD517" t="s">
        <v>89</v>
      </c>
      <c r="AE517" t="s"/>
      <c r="AF517" t="s"/>
      <c r="AG517" t="s"/>
      <c r="AH517" t="s"/>
      <c r="AI517" t="s"/>
      <c r="AJ517" t="s"/>
      <c r="AK517" t="s">
        <v>90</v>
      </c>
      <c r="AL517" t="s"/>
      <c r="AM517" t="s"/>
      <c r="AN517" t="s">
        <v>90</v>
      </c>
      <c r="AO517" t="s"/>
      <c r="AP517" t="n">
        <v>2</v>
      </c>
      <c r="AQ517" t="s">
        <v>91</v>
      </c>
      <c r="AR517" t="s"/>
      <c r="AS517" t="s"/>
      <c r="AT517" t="s">
        <v>92</v>
      </c>
      <c r="AU517" t="s">
        <v>90</v>
      </c>
      <c r="AV517" t="s"/>
      <c r="AW517" t="s"/>
      <c r="AX517" t="s">
        <v>93</v>
      </c>
      <c r="AY517" t="n">
        <v>200552</v>
      </c>
      <c r="AZ517" t="s">
        <v>1561</v>
      </c>
      <c r="BA517" t="s">
        <v>1562</v>
      </c>
      <c r="BB517" t="s">
        <v>1563</v>
      </c>
      <c r="BC517" t="n">
        <v>4.7585</v>
      </c>
      <c r="BD517" t="n">
        <v>52.3084</v>
      </c>
      <c r="BE517" t="s">
        <v>853</v>
      </c>
      <c r="BF517" t="s">
        <v>83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98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1557</v>
      </c>
      <c r="F518" t="n">
        <v>375546</v>
      </c>
      <c r="G518" t="s">
        <v>74</v>
      </c>
      <c r="H518" t="s">
        <v>75</v>
      </c>
      <c r="I518" t="s"/>
      <c r="J518" t="s">
        <v>76</v>
      </c>
      <c r="K518" t="n">
        <v>183</v>
      </c>
      <c r="L518" t="s">
        <v>77</v>
      </c>
      <c r="M518" t="s"/>
      <c r="N518" t="s">
        <v>1566</v>
      </c>
      <c r="O518" t="s">
        <v>901</v>
      </c>
      <c r="P518" t="s">
        <v>1559</v>
      </c>
      <c r="Q518" t="s"/>
      <c r="R518" t="s">
        <v>81</v>
      </c>
      <c r="S518" t="s">
        <v>718</v>
      </c>
      <c r="T518" t="s">
        <v>83</v>
      </c>
      <c r="U518" t="s">
        <v>84</v>
      </c>
      <c r="V518" t="s">
        <v>85</v>
      </c>
      <c r="W518" t="s">
        <v>108</v>
      </c>
      <c r="X518" t="s"/>
      <c r="Y518" t="s">
        <v>87</v>
      </c>
      <c r="Z518">
        <f>HYPERLINK("https://hotelmonitor-cachepage.eclerx.com/savepage/tk_15441703255580046_sr_8422.html","info")</f>
        <v/>
      </c>
      <c r="AA518" t="n">
        <v>5788</v>
      </c>
      <c r="AB518" t="s">
        <v>1578</v>
      </c>
      <c r="AC518" t="s"/>
      <c r="AD518" t="s">
        <v>89</v>
      </c>
      <c r="AE518" t="s"/>
      <c r="AF518" t="s"/>
      <c r="AG518" t="s"/>
      <c r="AH518" t="s"/>
      <c r="AI518" t="s"/>
      <c r="AJ518" t="s"/>
      <c r="AK518" t="s">
        <v>90</v>
      </c>
      <c r="AL518" t="s"/>
      <c r="AM518" t="s"/>
      <c r="AN518" t="s">
        <v>90</v>
      </c>
      <c r="AO518" t="s"/>
      <c r="AP518" t="n">
        <v>2</v>
      </c>
      <c r="AQ518" t="s">
        <v>91</v>
      </c>
      <c r="AR518" t="s"/>
      <c r="AS518" t="s"/>
      <c r="AT518" t="s">
        <v>92</v>
      </c>
      <c r="AU518" t="s">
        <v>90</v>
      </c>
      <c r="AV518" t="s"/>
      <c r="AW518" t="s"/>
      <c r="AX518" t="s">
        <v>93</v>
      </c>
      <c r="AY518" t="n">
        <v>200552</v>
      </c>
      <c r="AZ518" t="s">
        <v>1561</v>
      </c>
      <c r="BA518" t="s">
        <v>1562</v>
      </c>
      <c r="BB518" t="s">
        <v>1563</v>
      </c>
      <c r="BC518" t="n">
        <v>4.7585</v>
      </c>
      <c r="BD518" t="n">
        <v>52.3084</v>
      </c>
      <c r="BE518" t="s">
        <v>1579</v>
      </c>
      <c r="BF518" t="s">
        <v>83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98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1557</v>
      </c>
      <c r="F519" t="n">
        <v>375546</v>
      </c>
      <c r="G519" t="s">
        <v>74</v>
      </c>
      <c r="H519" t="s">
        <v>75</v>
      </c>
      <c r="I519" t="s"/>
      <c r="J519" t="s">
        <v>76</v>
      </c>
      <c r="K519" t="n">
        <v>191.5</v>
      </c>
      <c r="L519" t="s">
        <v>77</v>
      </c>
      <c r="M519" t="s"/>
      <c r="N519" t="s">
        <v>1569</v>
      </c>
      <c r="O519" t="s">
        <v>901</v>
      </c>
      <c r="P519" t="s">
        <v>1559</v>
      </c>
      <c r="Q519" t="s"/>
      <c r="R519" t="s">
        <v>81</v>
      </c>
      <c r="S519" t="s">
        <v>1460</v>
      </c>
      <c r="T519" t="s">
        <v>83</v>
      </c>
      <c r="U519" t="s">
        <v>84</v>
      </c>
      <c r="V519" t="s">
        <v>85</v>
      </c>
      <c r="W519" t="s">
        <v>108</v>
      </c>
      <c r="X519" t="s"/>
      <c r="Y519" t="s">
        <v>87</v>
      </c>
      <c r="Z519">
        <f>HYPERLINK("https://hotelmonitor-cachepage.eclerx.com/savepage/tk_15441703255580046_sr_8422.html","info")</f>
        <v/>
      </c>
      <c r="AA519" t="n">
        <v>5788</v>
      </c>
      <c r="AB519" t="s">
        <v>1580</v>
      </c>
      <c r="AC519" t="s"/>
      <c r="AD519" t="s">
        <v>89</v>
      </c>
      <c r="AE519" t="s"/>
      <c r="AF519" t="s"/>
      <c r="AG519" t="s"/>
      <c r="AH519" t="s"/>
      <c r="AI519" t="s"/>
      <c r="AJ519" t="s"/>
      <c r="AK519" t="s">
        <v>90</v>
      </c>
      <c r="AL519" t="s"/>
      <c r="AM519" t="s"/>
      <c r="AN519" t="s">
        <v>90</v>
      </c>
      <c r="AO519" t="s"/>
      <c r="AP519" t="n">
        <v>2</v>
      </c>
      <c r="AQ519" t="s">
        <v>91</v>
      </c>
      <c r="AR519" t="s"/>
      <c r="AS519" t="s"/>
      <c r="AT519" t="s">
        <v>92</v>
      </c>
      <c r="AU519" t="s">
        <v>90</v>
      </c>
      <c r="AV519" t="s"/>
      <c r="AW519" t="s"/>
      <c r="AX519" t="s">
        <v>93</v>
      </c>
      <c r="AY519" t="n">
        <v>200552</v>
      </c>
      <c r="AZ519" t="s">
        <v>1561</v>
      </c>
      <c r="BA519" t="s">
        <v>1562</v>
      </c>
      <c r="BB519" t="s">
        <v>1563</v>
      </c>
      <c r="BC519" t="n">
        <v>4.7585</v>
      </c>
      <c r="BD519" t="n">
        <v>52.3084</v>
      </c>
      <c r="BE519" t="s">
        <v>1462</v>
      </c>
      <c r="BF519" t="s">
        <v>83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98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1557</v>
      </c>
      <c r="F520" t="n">
        <v>375546</v>
      </c>
      <c r="G520" t="s">
        <v>74</v>
      </c>
      <c r="H520" t="s">
        <v>75</v>
      </c>
      <c r="I520" t="s"/>
      <c r="J520" t="s">
        <v>76</v>
      </c>
      <c r="K520" t="n">
        <v>203</v>
      </c>
      <c r="L520" t="s">
        <v>77</v>
      </c>
      <c r="M520" t="s"/>
      <c r="N520" t="s">
        <v>1581</v>
      </c>
      <c r="O520" t="s">
        <v>901</v>
      </c>
      <c r="P520" t="s">
        <v>1559</v>
      </c>
      <c r="Q520" t="s"/>
      <c r="R520" t="s">
        <v>81</v>
      </c>
      <c r="S520" t="s">
        <v>1582</v>
      </c>
      <c r="T520" t="s">
        <v>83</v>
      </c>
      <c r="U520" t="s">
        <v>84</v>
      </c>
      <c r="V520" t="s">
        <v>85</v>
      </c>
      <c r="W520" t="s">
        <v>86</v>
      </c>
      <c r="X520" t="s"/>
      <c r="Y520" t="s">
        <v>87</v>
      </c>
      <c r="Z520">
        <f>HYPERLINK("https://hotelmonitor-cachepage.eclerx.com/savepage/tk_15441703255580046_sr_8422.html","info")</f>
        <v/>
      </c>
      <c r="AA520" t="n">
        <v>5788</v>
      </c>
      <c r="AB520" t="s">
        <v>1583</v>
      </c>
      <c r="AC520" t="s"/>
      <c r="AD520" t="s">
        <v>89</v>
      </c>
      <c r="AE520" t="s"/>
      <c r="AF520" t="s"/>
      <c r="AG520" t="s"/>
      <c r="AH520" t="s"/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2</v>
      </c>
      <c r="AQ520" t="s">
        <v>91</v>
      </c>
      <c r="AR520" t="s"/>
      <c r="AS520" t="s"/>
      <c r="AT520" t="s">
        <v>92</v>
      </c>
      <c r="AU520" t="s">
        <v>90</v>
      </c>
      <c r="AV520" t="s"/>
      <c r="AW520" t="s"/>
      <c r="AX520" t="s">
        <v>93</v>
      </c>
      <c r="AY520" t="n">
        <v>200552</v>
      </c>
      <c r="AZ520" t="s">
        <v>1561</v>
      </c>
      <c r="BA520" t="s">
        <v>1562</v>
      </c>
      <c r="BB520" t="s">
        <v>1563</v>
      </c>
      <c r="BC520" t="n">
        <v>4.7585</v>
      </c>
      <c r="BD520" t="n">
        <v>52.3084</v>
      </c>
      <c r="BE520" t="s">
        <v>1584</v>
      </c>
      <c r="BF520" t="s">
        <v>83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98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1557</v>
      </c>
      <c r="F521" t="n">
        <v>375546</v>
      </c>
      <c r="G521" t="s">
        <v>74</v>
      </c>
      <c r="H521" t="s">
        <v>75</v>
      </c>
      <c r="I521" t="s"/>
      <c r="J521" t="s">
        <v>76</v>
      </c>
      <c r="K521" t="n">
        <v>203</v>
      </c>
      <c r="L521" t="s">
        <v>77</v>
      </c>
      <c r="M521" t="s"/>
      <c r="N521" t="s">
        <v>1585</v>
      </c>
      <c r="O521" t="s">
        <v>895</v>
      </c>
      <c r="P521" t="s">
        <v>1559</v>
      </c>
      <c r="Q521" t="s"/>
      <c r="R521" t="s">
        <v>81</v>
      </c>
      <c r="S521" t="s">
        <v>1582</v>
      </c>
      <c r="T521" t="s">
        <v>83</v>
      </c>
      <c r="U521" t="s">
        <v>84</v>
      </c>
      <c r="V521" t="s">
        <v>85</v>
      </c>
      <c r="W521" t="s">
        <v>86</v>
      </c>
      <c r="X521" t="s"/>
      <c r="Y521" t="s">
        <v>87</v>
      </c>
      <c r="Z521">
        <f>HYPERLINK("https://hotelmonitor-cachepage.eclerx.com/savepage/tk_15441703255580046_sr_8422.html","info")</f>
        <v/>
      </c>
      <c r="AA521" t="n">
        <v>5788</v>
      </c>
      <c r="AB521" t="s">
        <v>1586</v>
      </c>
      <c r="AC521" t="s"/>
      <c r="AD521" t="s">
        <v>89</v>
      </c>
      <c r="AE521" t="s"/>
      <c r="AF521" t="s"/>
      <c r="AG521" t="s"/>
      <c r="AH521" t="s"/>
      <c r="AI521" t="s"/>
      <c r="AJ521" t="s"/>
      <c r="AK521" t="s">
        <v>90</v>
      </c>
      <c r="AL521" t="s"/>
      <c r="AM521" t="s"/>
      <c r="AN521" t="s">
        <v>90</v>
      </c>
      <c r="AO521" t="s"/>
      <c r="AP521" t="n">
        <v>2</v>
      </c>
      <c r="AQ521" t="s">
        <v>91</v>
      </c>
      <c r="AR521" t="s"/>
      <c r="AS521" t="s"/>
      <c r="AT521" t="s">
        <v>92</v>
      </c>
      <c r="AU521" t="s">
        <v>90</v>
      </c>
      <c r="AV521" t="s"/>
      <c r="AW521" t="s"/>
      <c r="AX521" t="s">
        <v>93</v>
      </c>
      <c r="AY521" t="n">
        <v>200552</v>
      </c>
      <c r="AZ521" t="s">
        <v>1561</v>
      </c>
      <c r="BA521" t="s">
        <v>1562</v>
      </c>
      <c r="BB521" t="s">
        <v>1563</v>
      </c>
      <c r="BC521" t="n">
        <v>4.7585</v>
      </c>
      <c r="BD521" t="n">
        <v>52.3084</v>
      </c>
      <c r="BE521" t="s">
        <v>1584</v>
      </c>
      <c r="BF521" t="s">
        <v>83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98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1557</v>
      </c>
      <c r="F522" t="n">
        <v>375546</v>
      </c>
      <c r="G522" t="s">
        <v>74</v>
      </c>
      <c r="H522" t="s">
        <v>75</v>
      </c>
      <c r="I522" t="s"/>
      <c r="J522" t="s">
        <v>76</v>
      </c>
      <c r="K522" t="n">
        <v>211</v>
      </c>
      <c r="L522" t="s">
        <v>77</v>
      </c>
      <c r="M522" t="s"/>
      <c r="N522" t="s">
        <v>1587</v>
      </c>
      <c r="O522" t="s">
        <v>901</v>
      </c>
      <c r="P522" t="s">
        <v>1559</v>
      </c>
      <c r="Q522" t="s"/>
      <c r="R522" t="s">
        <v>81</v>
      </c>
      <c r="S522" t="s">
        <v>328</v>
      </c>
      <c r="T522" t="s">
        <v>83</v>
      </c>
      <c r="U522" t="s">
        <v>84</v>
      </c>
      <c r="V522" t="s">
        <v>85</v>
      </c>
      <c r="W522" t="s">
        <v>86</v>
      </c>
      <c r="X522" t="s"/>
      <c r="Y522" t="s">
        <v>87</v>
      </c>
      <c r="Z522">
        <f>HYPERLINK("https://hotelmonitor-cachepage.eclerx.com/savepage/tk_15441703255580046_sr_8422.html","info")</f>
        <v/>
      </c>
      <c r="AA522" t="n">
        <v>5788</v>
      </c>
      <c r="AB522" t="s">
        <v>1588</v>
      </c>
      <c r="AC522" t="s"/>
      <c r="AD522" t="s">
        <v>89</v>
      </c>
      <c r="AE522" t="s"/>
      <c r="AF522" t="s"/>
      <c r="AG522" t="s"/>
      <c r="AH522" t="s"/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2</v>
      </c>
      <c r="AQ522" t="s">
        <v>91</v>
      </c>
      <c r="AR522" t="s"/>
      <c r="AS522" t="s"/>
      <c r="AT522" t="s">
        <v>92</v>
      </c>
      <c r="AU522" t="s">
        <v>90</v>
      </c>
      <c r="AV522" t="s"/>
      <c r="AW522" t="s"/>
      <c r="AX522" t="s">
        <v>93</v>
      </c>
      <c r="AY522" t="n">
        <v>200552</v>
      </c>
      <c r="AZ522" t="s">
        <v>1561</v>
      </c>
      <c r="BA522" t="s">
        <v>1562</v>
      </c>
      <c r="BB522" t="s">
        <v>1563</v>
      </c>
      <c r="BC522" t="n">
        <v>4.7585</v>
      </c>
      <c r="BD522" t="n">
        <v>52.3084</v>
      </c>
      <c r="BE522" t="s">
        <v>1460</v>
      </c>
      <c r="BF522" t="s">
        <v>83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98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1557</v>
      </c>
      <c r="F523" t="n">
        <v>375546</v>
      </c>
      <c r="G523" t="s">
        <v>74</v>
      </c>
      <c r="H523" t="s">
        <v>75</v>
      </c>
      <c r="I523" t="s"/>
      <c r="J523" t="s">
        <v>76</v>
      </c>
      <c r="K523" t="n">
        <v>219.5</v>
      </c>
      <c r="L523" t="s">
        <v>77</v>
      </c>
      <c r="M523" t="s"/>
      <c r="N523" t="s">
        <v>1589</v>
      </c>
      <c r="O523" t="s">
        <v>901</v>
      </c>
      <c r="P523" t="s">
        <v>1559</v>
      </c>
      <c r="Q523" t="s"/>
      <c r="R523" t="s">
        <v>81</v>
      </c>
      <c r="S523" t="s">
        <v>1590</v>
      </c>
      <c r="T523" t="s">
        <v>83</v>
      </c>
      <c r="U523" t="s">
        <v>84</v>
      </c>
      <c r="V523" t="s">
        <v>85</v>
      </c>
      <c r="W523" t="s">
        <v>86</v>
      </c>
      <c r="X523" t="s"/>
      <c r="Y523" t="s">
        <v>87</v>
      </c>
      <c r="Z523">
        <f>HYPERLINK("https://hotelmonitor-cachepage.eclerx.com/savepage/tk_15441703255580046_sr_8422.html","info")</f>
        <v/>
      </c>
      <c r="AA523" t="n">
        <v>5788</v>
      </c>
      <c r="AB523" t="s">
        <v>1591</v>
      </c>
      <c r="AC523" t="s"/>
      <c r="AD523" t="s">
        <v>89</v>
      </c>
      <c r="AE523" t="s"/>
      <c r="AF523" t="s"/>
      <c r="AG523" t="s"/>
      <c r="AH523" t="s"/>
      <c r="AI523" t="s"/>
      <c r="AJ523" t="s"/>
      <c r="AK523" t="s">
        <v>90</v>
      </c>
      <c r="AL523" t="s"/>
      <c r="AM523" t="s"/>
      <c r="AN523" t="s">
        <v>90</v>
      </c>
      <c r="AO523" t="s"/>
      <c r="AP523" t="n">
        <v>2</v>
      </c>
      <c r="AQ523" t="s">
        <v>91</v>
      </c>
      <c r="AR523" t="s"/>
      <c r="AS523" t="s"/>
      <c r="AT523" t="s">
        <v>92</v>
      </c>
      <c r="AU523" t="s">
        <v>90</v>
      </c>
      <c r="AV523" t="s"/>
      <c r="AW523" t="s"/>
      <c r="AX523" t="s">
        <v>93</v>
      </c>
      <c r="AY523" t="n">
        <v>200552</v>
      </c>
      <c r="AZ523" t="s">
        <v>1561</v>
      </c>
      <c r="BA523" t="s">
        <v>1562</v>
      </c>
      <c r="BB523" t="s">
        <v>1563</v>
      </c>
      <c r="BC523" t="n">
        <v>4.7585</v>
      </c>
      <c r="BD523" t="n">
        <v>52.3084</v>
      </c>
      <c r="BE523" t="s">
        <v>1592</v>
      </c>
      <c r="BF523" t="s">
        <v>83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98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1557</v>
      </c>
      <c r="F524" t="n">
        <v>375546</v>
      </c>
      <c r="G524" t="s">
        <v>74</v>
      </c>
      <c r="H524" t="s">
        <v>75</v>
      </c>
      <c r="I524" t="s"/>
      <c r="J524" t="s">
        <v>76</v>
      </c>
      <c r="K524" t="n">
        <v>227.5</v>
      </c>
      <c r="L524" t="s">
        <v>77</v>
      </c>
      <c r="M524" t="s"/>
      <c r="N524" t="s">
        <v>1593</v>
      </c>
      <c r="O524" t="s">
        <v>901</v>
      </c>
      <c r="P524" t="s">
        <v>1559</v>
      </c>
      <c r="Q524" t="s"/>
      <c r="R524" t="s">
        <v>81</v>
      </c>
      <c r="S524" t="s">
        <v>1594</v>
      </c>
      <c r="T524" t="s">
        <v>83</v>
      </c>
      <c r="U524" t="s">
        <v>84</v>
      </c>
      <c r="V524" t="s">
        <v>85</v>
      </c>
      <c r="W524" t="s">
        <v>86</v>
      </c>
      <c r="X524" t="s"/>
      <c r="Y524" t="s">
        <v>87</v>
      </c>
      <c r="Z524">
        <f>HYPERLINK("https://hotelmonitor-cachepage.eclerx.com/savepage/tk_15441703255580046_sr_8422.html","info")</f>
        <v/>
      </c>
      <c r="AA524" t="n">
        <v>5788</v>
      </c>
      <c r="AB524" t="s">
        <v>1595</v>
      </c>
      <c r="AC524" t="s"/>
      <c r="AD524" t="s">
        <v>89</v>
      </c>
      <c r="AE524" t="s"/>
      <c r="AF524" t="s"/>
      <c r="AG524" t="s"/>
      <c r="AH524" t="s"/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2</v>
      </c>
      <c r="AQ524" t="s">
        <v>91</v>
      </c>
      <c r="AR524" t="s"/>
      <c r="AS524" t="s"/>
      <c r="AT524" t="s">
        <v>92</v>
      </c>
      <c r="AU524" t="s">
        <v>90</v>
      </c>
      <c r="AV524" t="s"/>
      <c r="AW524" t="s"/>
      <c r="AX524" t="s">
        <v>93</v>
      </c>
      <c r="AY524" t="n">
        <v>200552</v>
      </c>
      <c r="AZ524" t="s">
        <v>1561</v>
      </c>
      <c r="BA524" t="s">
        <v>1562</v>
      </c>
      <c r="BB524" t="s">
        <v>1563</v>
      </c>
      <c r="BC524" t="n">
        <v>4.7585</v>
      </c>
      <c r="BD524" t="n">
        <v>52.3084</v>
      </c>
      <c r="BE524" t="s">
        <v>863</v>
      </c>
      <c r="BF524" t="s">
        <v>83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98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1557</v>
      </c>
      <c r="F525" t="n">
        <v>375546</v>
      </c>
      <c r="G525" t="s">
        <v>74</v>
      </c>
      <c r="H525" t="s">
        <v>75</v>
      </c>
      <c r="I525" t="s"/>
      <c r="J525" t="s">
        <v>76</v>
      </c>
      <c r="K525" t="n">
        <v>369</v>
      </c>
      <c r="L525" t="s">
        <v>77</v>
      </c>
      <c r="M525" t="s"/>
      <c r="N525" t="s">
        <v>1596</v>
      </c>
      <c r="O525" t="s">
        <v>901</v>
      </c>
      <c r="P525" t="s">
        <v>1559</v>
      </c>
      <c r="Q525" t="s"/>
      <c r="R525" t="s">
        <v>81</v>
      </c>
      <c r="S525" t="s">
        <v>1597</v>
      </c>
      <c r="T525" t="s">
        <v>83</v>
      </c>
      <c r="U525" t="s">
        <v>84</v>
      </c>
      <c r="V525" t="s">
        <v>85</v>
      </c>
      <c r="W525" t="s">
        <v>86</v>
      </c>
      <c r="X525" t="s"/>
      <c r="Y525" t="s">
        <v>87</v>
      </c>
      <c r="Z525">
        <f>HYPERLINK("https://hotelmonitor-cachepage.eclerx.com/savepage/tk_15441703255580046_sr_8422.html","info")</f>
        <v/>
      </c>
      <c r="AA525" t="n">
        <v>5788</v>
      </c>
      <c r="AB525" t="s">
        <v>1598</v>
      </c>
      <c r="AC525" t="s"/>
      <c r="AD525" t="s">
        <v>89</v>
      </c>
      <c r="AE525" t="s"/>
      <c r="AF525" t="s"/>
      <c r="AG525" t="s"/>
      <c r="AH525" t="s"/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2</v>
      </c>
      <c r="AQ525" t="s">
        <v>91</v>
      </c>
      <c r="AR525" t="s"/>
      <c r="AS525" t="s"/>
      <c r="AT525" t="s">
        <v>92</v>
      </c>
      <c r="AU525" t="s">
        <v>90</v>
      </c>
      <c r="AV525" t="s"/>
      <c r="AW525" t="s"/>
      <c r="AX525" t="s">
        <v>93</v>
      </c>
      <c r="AY525" t="n">
        <v>200552</v>
      </c>
      <c r="AZ525" t="s">
        <v>1561</v>
      </c>
      <c r="BA525" t="s">
        <v>1562</v>
      </c>
      <c r="BB525" t="s">
        <v>1563</v>
      </c>
      <c r="BC525" t="n">
        <v>4.7585</v>
      </c>
      <c r="BD525" t="n">
        <v>52.3084</v>
      </c>
      <c r="BE525" t="s">
        <v>1599</v>
      </c>
      <c r="BF525" t="s">
        <v>83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98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1557</v>
      </c>
      <c r="F526" t="n">
        <v>375546</v>
      </c>
      <c r="G526" t="s">
        <v>74</v>
      </c>
      <c r="H526" t="s">
        <v>75</v>
      </c>
      <c r="I526" t="s"/>
      <c r="J526" t="s">
        <v>76</v>
      </c>
      <c r="K526" t="n">
        <v>377</v>
      </c>
      <c r="L526" t="s">
        <v>77</v>
      </c>
      <c r="M526" t="s"/>
      <c r="N526" t="s">
        <v>1600</v>
      </c>
      <c r="O526" t="s">
        <v>901</v>
      </c>
      <c r="P526" t="s">
        <v>1559</v>
      </c>
      <c r="Q526" t="s"/>
      <c r="R526" t="s">
        <v>81</v>
      </c>
      <c r="S526" t="s">
        <v>1601</v>
      </c>
      <c r="T526" t="s">
        <v>83</v>
      </c>
      <c r="U526" t="s">
        <v>84</v>
      </c>
      <c r="V526" t="s">
        <v>85</v>
      </c>
      <c r="W526" t="s">
        <v>86</v>
      </c>
      <c r="X526" t="s"/>
      <c r="Y526" t="s">
        <v>87</v>
      </c>
      <c r="Z526">
        <f>HYPERLINK("https://hotelmonitor-cachepage.eclerx.com/savepage/tk_15441703255580046_sr_8422.html","info")</f>
        <v/>
      </c>
      <c r="AA526" t="n">
        <v>5788</v>
      </c>
      <c r="AB526" t="s">
        <v>1602</v>
      </c>
      <c r="AC526" t="s"/>
      <c r="AD526" t="s">
        <v>89</v>
      </c>
      <c r="AE526" t="s"/>
      <c r="AF526" t="s"/>
      <c r="AG526" t="s"/>
      <c r="AH526" t="s"/>
      <c r="AI526" t="s"/>
      <c r="AJ526" t="s"/>
      <c r="AK526" t="s">
        <v>90</v>
      </c>
      <c r="AL526" t="s"/>
      <c r="AM526" t="s"/>
      <c r="AN526" t="s">
        <v>90</v>
      </c>
      <c r="AO526" t="s"/>
      <c r="AP526" t="n">
        <v>2</v>
      </c>
      <c r="AQ526" t="s">
        <v>91</v>
      </c>
      <c r="AR526" t="s"/>
      <c r="AS526" t="s"/>
      <c r="AT526" t="s">
        <v>92</v>
      </c>
      <c r="AU526" t="s">
        <v>90</v>
      </c>
      <c r="AV526" t="s"/>
      <c r="AW526" t="s"/>
      <c r="AX526" t="s">
        <v>93</v>
      </c>
      <c r="AY526" t="n">
        <v>200552</v>
      </c>
      <c r="AZ526" t="s">
        <v>1561</v>
      </c>
      <c r="BA526" t="s">
        <v>1562</v>
      </c>
      <c r="BB526" t="s">
        <v>1563</v>
      </c>
      <c r="BC526" t="n">
        <v>4.7585</v>
      </c>
      <c r="BD526" t="n">
        <v>52.3084</v>
      </c>
      <c r="BE526" t="s">
        <v>1603</v>
      </c>
      <c r="BF526" t="s">
        <v>83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98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1557</v>
      </c>
      <c r="F527" t="n">
        <v>375546</v>
      </c>
      <c r="G527" t="s">
        <v>74</v>
      </c>
      <c r="H527" t="s">
        <v>75</v>
      </c>
      <c r="I527" t="s"/>
      <c r="J527" t="s">
        <v>76</v>
      </c>
      <c r="K527" t="n">
        <v>377</v>
      </c>
      <c r="L527" t="s">
        <v>77</v>
      </c>
      <c r="M527" t="s"/>
      <c r="N527" t="s">
        <v>1604</v>
      </c>
      <c r="O527" t="s">
        <v>901</v>
      </c>
      <c r="P527" t="s">
        <v>1559</v>
      </c>
      <c r="Q527" t="s"/>
      <c r="R527" t="s">
        <v>81</v>
      </c>
      <c r="S527" t="s">
        <v>1601</v>
      </c>
      <c r="T527" t="s">
        <v>83</v>
      </c>
      <c r="U527" t="s">
        <v>84</v>
      </c>
      <c r="V527" t="s">
        <v>85</v>
      </c>
      <c r="W527" t="s">
        <v>86</v>
      </c>
      <c r="X527" t="s"/>
      <c r="Y527" t="s">
        <v>87</v>
      </c>
      <c r="Z527">
        <f>HYPERLINK("https://hotelmonitor-cachepage.eclerx.com/savepage/tk_15441703255580046_sr_8422.html","info")</f>
        <v/>
      </c>
      <c r="AA527" t="n">
        <v>5788</v>
      </c>
      <c r="AB527" t="s">
        <v>1605</v>
      </c>
      <c r="AC527" t="s"/>
      <c r="AD527" t="s">
        <v>89</v>
      </c>
      <c r="AE527" t="s"/>
      <c r="AF527" t="s"/>
      <c r="AG527" t="s"/>
      <c r="AH527" t="s"/>
      <c r="AI527" t="s"/>
      <c r="AJ527" t="s"/>
      <c r="AK527" t="s">
        <v>90</v>
      </c>
      <c r="AL527" t="s"/>
      <c r="AM527" t="s"/>
      <c r="AN527" t="s">
        <v>90</v>
      </c>
      <c r="AO527" t="s"/>
      <c r="AP527" t="n">
        <v>2</v>
      </c>
      <c r="AQ527" t="s">
        <v>91</v>
      </c>
      <c r="AR527" t="s"/>
      <c r="AS527" t="s"/>
      <c r="AT527" t="s">
        <v>92</v>
      </c>
      <c r="AU527" t="s">
        <v>90</v>
      </c>
      <c r="AV527" t="s"/>
      <c r="AW527" t="s"/>
      <c r="AX527" t="s">
        <v>93</v>
      </c>
      <c r="AY527" t="n">
        <v>200552</v>
      </c>
      <c r="AZ527" t="s">
        <v>1561</v>
      </c>
      <c r="BA527" t="s">
        <v>1562</v>
      </c>
      <c r="BB527" t="s">
        <v>1563</v>
      </c>
      <c r="BC527" t="n">
        <v>4.7585</v>
      </c>
      <c r="BD527" t="n">
        <v>52.3084</v>
      </c>
      <c r="BE527" t="s">
        <v>1603</v>
      </c>
      <c r="BF527" t="s">
        <v>83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98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1557</v>
      </c>
      <c r="F528" t="n">
        <v>375546</v>
      </c>
      <c r="G528" t="s">
        <v>74</v>
      </c>
      <c r="H528" t="s">
        <v>75</v>
      </c>
      <c r="I528" t="s"/>
      <c r="J528" t="s">
        <v>76</v>
      </c>
      <c r="K528" t="n">
        <v>430.5</v>
      </c>
      <c r="L528" t="s">
        <v>77</v>
      </c>
      <c r="M528" t="s"/>
      <c r="N528" t="s">
        <v>1606</v>
      </c>
      <c r="O528" t="s">
        <v>79</v>
      </c>
      <c r="P528" t="s">
        <v>1559</v>
      </c>
      <c r="Q528" t="s"/>
      <c r="R528" t="s">
        <v>81</v>
      </c>
      <c r="S528" t="s">
        <v>1607</v>
      </c>
      <c r="T528" t="s">
        <v>83</v>
      </c>
      <c r="U528" t="s">
        <v>84</v>
      </c>
      <c r="V528" t="s">
        <v>85</v>
      </c>
      <c r="W528" t="s">
        <v>86</v>
      </c>
      <c r="X528" t="s"/>
      <c r="Y528" t="s">
        <v>87</v>
      </c>
      <c r="Z528">
        <f>HYPERLINK("https://hotelmonitor-cachepage.eclerx.com/savepage/tk_15441703255580046_sr_8422.html","info")</f>
        <v/>
      </c>
      <c r="AA528" t="n">
        <v>5788</v>
      </c>
      <c r="AB528" t="s">
        <v>1608</v>
      </c>
      <c r="AC528" t="s"/>
      <c r="AD528" t="s">
        <v>89</v>
      </c>
      <c r="AE528" t="s"/>
      <c r="AF528" t="s"/>
      <c r="AG528" t="s"/>
      <c r="AH528" t="s"/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2</v>
      </c>
      <c r="AQ528" t="s">
        <v>91</v>
      </c>
      <c r="AR528" t="s"/>
      <c r="AS528" t="s"/>
      <c r="AT528" t="s">
        <v>92</v>
      </c>
      <c r="AU528" t="s">
        <v>90</v>
      </c>
      <c r="AV528" t="s"/>
      <c r="AW528" t="s"/>
      <c r="AX528" t="s">
        <v>93</v>
      </c>
      <c r="AY528" t="n">
        <v>200552</v>
      </c>
      <c r="AZ528" t="s">
        <v>1561</v>
      </c>
      <c r="BA528" t="s">
        <v>1562</v>
      </c>
      <c r="BB528" t="s">
        <v>1563</v>
      </c>
      <c r="BC528" t="n">
        <v>4.7585</v>
      </c>
      <c r="BD528" t="n">
        <v>52.3084</v>
      </c>
      <c r="BE528" t="s">
        <v>1609</v>
      </c>
      <c r="BF528" t="s">
        <v>83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98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1610</v>
      </c>
      <c r="F529" t="n">
        <v>131114</v>
      </c>
      <c r="G529" t="s">
        <v>74</v>
      </c>
      <c r="H529" t="s">
        <v>75</v>
      </c>
      <c r="I529" t="s"/>
      <c r="J529" t="s">
        <v>76</v>
      </c>
      <c r="K529" t="n">
        <v>66</v>
      </c>
      <c r="L529" t="s">
        <v>77</v>
      </c>
      <c r="M529" t="s"/>
      <c r="N529" t="s">
        <v>1365</v>
      </c>
      <c r="O529" t="s">
        <v>79</v>
      </c>
      <c r="P529" t="s">
        <v>1611</v>
      </c>
      <c r="Q529" t="s"/>
      <c r="R529" t="s">
        <v>81</v>
      </c>
      <c r="S529" t="s">
        <v>653</v>
      </c>
      <c r="T529" t="s">
        <v>83</v>
      </c>
      <c r="U529" t="s">
        <v>84</v>
      </c>
      <c r="V529" t="s">
        <v>85</v>
      </c>
      <c r="W529" t="s">
        <v>86</v>
      </c>
      <c r="X529" t="s"/>
      <c r="Y529" t="s">
        <v>87</v>
      </c>
      <c r="Z529">
        <f>HYPERLINK("https://hotelmonitor-cachepage.eclerx.com/savepage/tk_15441703792723982_sr_8422.html","info")</f>
        <v/>
      </c>
      <c r="AA529" t="n">
        <v>56098</v>
      </c>
      <c r="AB529" t="s">
        <v>1612</v>
      </c>
      <c r="AC529" t="s"/>
      <c r="AD529" t="s">
        <v>89</v>
      </c>
      <c r="AE529" t="s"/>
      <c r="AF529" t="s"/>
      <c r="AG529" t="s"/>
      <c r="AH529" t="s"/>
      <c r="AI529" t="s"/>
      <c r="AJ529" t="s"/>
      <c r="AK529" t="s">
        <v>90</v>
      </c>
      <c r="AL529" t="s"/>
      <c r="AM529" t="s"/>
      <c r="AN529" t="s">
        <v>90</v>
      </c>
      <c r="AO529" t="s"/>
      <c r="AP529" t="n">
        <v>116</v>
      </c>
      <c r="AQ529" t="s">
        <v>91</v>
      </c>
      <c r="AR529" t="s"/>
      <c r="AS529" t="s"/>
      <c r="AT529" t="s">
        <v>92</v>
      </c>
      <c r="AU529" t="s">
        <v>90</v>
      </c>
      <c r="AV529" t="s"/>
      <c r="AW529" t="s"/>
      <c r="AX529" t="s">
        <v>90</v>
      </c>
      <c r="AY529" t="n">
        <v>1777052</v>
      </c>
      <c r="AZ529" t="s">
        <v>1613</v>
      </c>
      <c r="BA529" t="s">
        <v>1614</v>
      </c>
      <c r="BB529" t="s">
        <v>1615</v>
      </c>
      <c r="BC529" t="n">
        <v>5.1432</v>
      </c>
      <c r="BD529" t="n">
        <v>52.308</v>
      </c>
      <c r="BE529" t="s">
        <v>968</v>
      </c>
      <c r="BF529" t="s">
        <v>83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1616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1610</v>
      </c>
      <c r="F530" t="n">
        <v>131114</v>
      </c>
      <c r="G530" t="s">
        <v>74</v>
      </c>
      <c r="H530" t="s">
        <v>75</v>
      </c>
      <c r="I530" t="s"/>
      <c r="J530" t="s">
        <v>76</v>
      </c>
      <c r="K530" t="n">
        <v>57.5</v>
      </c>
      <c r="L530" t="s">
        <v>77</v>
      </c>
      <c r="M530" t="s"/>
      <c r="N530" t="s">
        <v>141</v>
      </c>
      <c r="O530" t="s">
        <v>79</v>
      </c>
      <c r="P530" t="s">
        <v>1611</v>
      </c>
      <c r="Q530" t="s"/>
      <c r="R530" t="s">
        <v>81</v>
      </c>
      <c r="S530" t="s">
        <v>1617</v>
      </c>
      <c r="T530" t="s">
        <v>83</v>
      </c>
      <c r="U530" t="s">
        <v>84</v>
      </c>
      <c r="V530" t="s">
        <v>85</v>
      </c>
      <c r="W530" t="s">
        <v>86</v>
      </c>
      <c r="X530" t="s"/>
      <c r="Y530" t="s">
        <v>87</v>
      </c>
      <c r="Z530">
        <f>HYPERLINK("https://hotelmonitor-cachepage.eclerx.com/savepage/tk_15441703792723982_sr_8422.html","info")</f>
        <v/>
      </c>
      <c r="AA530" t="n">
        <v>56098</v>
      </c>
      <c r="AB530" t="s">
        <v>1618</v>
      </c>
      <c r="AC530" t="s"/>
      <c r="AD530" t="s">
        <v>89</v>
      </c>
      <c r="AE530" t="s"/>
      <c r="AF530" t="s"/>
      <c r="AG530" t="s"/>
      <c r="AH530" t="s"/>
      <c r="AI530" t="s"/>
      <c r="AJ530" t="s"/>
      <c r="AK530" t="s">
        <v>90</v>
      </c>
      <c r="AL530" t="s"/>
      <c r="AM530" t="s"/>
      <c r="AN530" t="s">
        <v>90</v>
      </c>
      <c r="AO530" t="s"/>
      <c r="AP530" t="n">
        <v>116</v>
      </c>
      <c r="AQ530" t="s">
        <v>91</v>
      </c>
      <c r="AR530" t="s"/>
      <c r="AS530" t="s"/>
      <c r="AT530" t="s">
        <v>92</v>
      </c>
      <c r="AU530" t="s">
        <v>90</v>
      </c>
      <c r="AV530" t="s"/>
      <c r="AW530" t="s"/>
      <c r="AX530" t="s">
        <v>90</v>
      </c>
      <c r="AY530" t="n">
        <v>1777052</v>
      </c>
      <c r="AZ530" t="s">
        <v>1613</v>
      </c>
      <c r="BA530" t="s">
        <v>1614</v>
      </c>
      <c r="BB530" t="s">
        <v>1615</v>
      </c>
      <c r="BC530" t="n">
        <v>5.1432</v>
      </c>
      <c r="BD530" t="n">
        <v>52.308</v>
      </c>
      <c r="BE530" t="s">
        <v>1619</v>
      </c>
      <c r="BF530" t="s">
        <v>83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1616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1610</v>
      </c>
      <c r="F531" t="n">
        <v>131114</v>
      </c>
      <c r="G531" t="s">
        <v>74</v>
      </c>
      <c r="H531" t="s">
        <v>75</v>
      </c>
      <c r="I531" t="s"/>
      <c r="J531" t="s">
        <v>76</v>
      </c>
      <c r="K531" t="n">
        <v>79.5</v>
      </c>
      <c r="L531" t="s">
        <v>77</v>
      </c>
      <c r="M531" t="s"/>
      <c r="N531" t="s">
        <v>153</v>
      </c>
      <c r="O531" t="s">
        <v>79</v>
      </c>
      <c r="P531" t="s">
        <v>1611</v>
      </c>
      <c r="Q531" t="s"/>
      <c r="R531" t="s">
        <v>81</v>
      </c>
      <c r="S531" t="s">
        <v>1620</v>
      </c>
      <c r="T531" t="s">
        <v>83</v>
      </c>
      <c r="U531" t="s">
        <v>84</v>
      </c>
      <c r="V531" t="s">
        <v>85</v>
      </c>
      <c r="W531" t="s">
        <v>108</v>
      </c>
      <c r="X531" t="s"/>
      <c r="Y531" t="s">
        <v>87</v>
      </c>
      <c r="Z531">
        <f>HYPERLINK("https://hotelmonitor-cachepage.eclerx.com/savepage/tk_15441703792723982_sr_8422.html","info")</f>
        <v/>
      </c>
      <c r="AA531" t="n">
        <v>56098</v>
      </c>
      <c r="AB531" t="s">
        <v>1621</v>
      </c>
      <c r="AC531" t="s"/>
      <c r="AD531" t="s">
        <v>89</v>
      </c>
      <c r="AE531" t="s"/>
      <c r="AF531" t="s"/>
      <c r="AG531" t="s"/>
      <c r="AH531" t="s"/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116</v>
      </c>
      <c r="AQ531" t="s">
        <v>91</v>
      </c>
      <c r="AR531" t="s"/>
      <c r="AS531" t="s"/>
      <c r="AT531" t="s">
        <v>92</v>
      </c>
      <c r="AU531" t="s">
        <v>90</v>
      </c>
      <c r="AV531" t="s"/>
      <c r="AW531" t="s"/>
      <c r="AX531" t="s">
        <v>90</v>
      </c>
      <c r="AY531" t="n">
        <v>1777052</v>
      </c>
      <c r="AZ531" t="s">
        <v>1613</v>
      </c>
      <c r="BA531" t="s">
        <v>1614</v>
      </c>
      <c r="BB531" t="s">
        <v>1615</v>
      </c>
      <c r="BC531" t="n">
        <v>5.1432</v>
      </c>
      <c r="BD531" t="n">
        <v>52.308</v>
      </c>
      <c r="BE531" t="s">
        <v>678</v>
      </c>
      <c r="BF531" t="s">
        <v>83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1616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1610</v>
      </c>
      <c r="F532" t="n">
        <v>131114</v>
      </c>
      <c r="G532" t="s">
        <v>74</v>
      </c>
      <c r="H532" t="s">
        <v>75</v>
      </c>
      <c r="I532" t="s"/>
      <c r="J532" t="s">
        <v>76</v>
      </c>
      <c r="K532" t="n">
        <v>88.5</v>
      </c>
      <c r="L532" t="s">
        <v>77</v>
      </c>
      <c r="M532" t="s"/>
      <c r="N532" t="s">
        <v>1369</v>
      </c>
      <c r="O532" t="s">
        <v>79</v>
      </c>
      <c r="P532" t="s">
        <v>1611</v>
      </c>
      <c r="Q532" t="s"/>
      <c r="R532" t="s">
        <v>81</v>
      </c>
      <c r="S532" t="s">
        <v>993</v>
      </c>
      <c r="T532" t="s">
        <v>83</v>
      </c>
      <c r="U532" t="s">
        <v>84</v>
      </c>
      <c r="V532" t="s">
        <v>85</v>
      </c>
      <c r="W532" t="s">
        <v>108</v>
      </c>
      <c r="X532" t="s"/>
      <c r="Y532" t="s">
        <v>87</v>
      </c>
      <c r="Z532">
        <f>HYPERLINK("https://hotelmonitor-cachepage.eclerx.com/savepage/tk_15441703792723982_sr_8422.html","info")</f>
        <v/>
      </c>
      <c r="AA532" t="n">
        <v>56098</v>
      </c>
      <c r="AB532" t="s">
        <v>1622</v>
      </c>
      <c r="AC532" t="s"/>
      <c r="AD532" t="s">
        <v>89</v>
      </c>
      <c r="AE532" t="s"/>
      <c r="AF532" t="s"/>
      <c r="AG532" t="s"/>
      <c r="AH532" t="s"/>
      <c r="AI532" t="s"/>
      <c r="AJ532" t="s"/>
      <c r="AK532" t="s">
        <v>90</v>
      </c>
      <c r="AL532" t="s"/>
      <c r="AM532" t="s"/>
      <c r="AN532" t="s">
        <v>90</v>
      </c>
      <c r="AO532" t="s"/>
      <c r="AP532" t="n">
        <v>116</v>
      </c>
      <c r="AQ532" t="s">
        <v>91</v>
      </c>
      <c r="AR532" t="s"/>
      <c r="AS532" t="s"/>
      <c r="AT532" t="s">
        <v>92</v>
      </c>
      <c r="AU532" t="s">
        <v>90</v>
      </c>
      <c r="AV532" t="s"/>
      <c r="AW532" t="s"/>
      <c r="AX532" t="s">
        <v>90</v>
      </c>
      <c r="AY532" t="n">
        <v>1777052</v>
      </c>
      <c r="AZ532" t="s">
        <v>1613</v>
      </c>
      <c r="BA532" t="s">
        <v>1614</v>
      </c>
      <c r="BB532" t="s">
        <v>1615</v>
      </c>
      <c r="BC532" t="n">
        <v>5.1432</v>
      </c>
      <c r="BD532" t="n">
        <v>52.308</v>
      </c>
      <c r="BE532" t="s">
        <v>1623</v>
      </c>
      <c r="BF532" t="s">
        <v>83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1616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1624</v>
      </c>
      <c r="F533" t="n">
        <v>433494</v>
      </c>
      <c r="G533" t="s">
        <v>74</v>
      </c>
      <c r="H533" t="s">
        <v>75</v>
      </c>
      <c r="I533" t="s"/>
      <c r="J533" t="s">
        <v>76</v>
      </c>
      <c r="K533" t="n">
        <v>129</v>
      </c>
      <c r="L533" t="s">
        <v>77</v>
      </c>
      <c r="M533" t="s"/>
      <c r="N533" t="s">
        <v>128</v>
      </c>
      <c r="O533" t="s">
        <v>79</v>
      </c>
      <c r="P533" t="s">
        <v>1624</v>
      </c>
      <c r="Q533" t="s"/>
      <c r="R533" t="s">
        <v>81</v>
      </c>
      <c r="S533" t="s">
        <v>276</v>
      </c>
      <c r="T533" t="s">
        <v>83</v>
      </c>
      <c r="U533" t="s">
        <v>84</v>
      </c>
      <c r="V533" t="s">
        <v>85</v>
      </c>
      <c r="W533" t="s">
        <v>108</v>
      </c>
      <c r="X533" t="s"/>
      <c r="Y533" t="s">
        <v>87</v>
      </c>
      <c r="Z533">
        <f>HYPERLINK("https://hotelmonitor-cachepage.eclerx.com/savepage/tk_15441703682564163_sr_8422.html","info")</f>
        <v/>
      </c>
      <c r="AA533" t="n">
        <v>5885</v>
      </c>
      <c r="AB533" t="s">
        <v>1625</v>
      </c>
      <c r="AC533" t="s"/>
      <c r="AD533" t="s">
        <v>89</v>
      </c>
      <c r="AE533" t="s"/>
      <c r="AF533" t="s"/>
      <c r="AG533" t="s"/>
      <c r="AH533" t="s"/>
      <c r="AI533" t="s"/>
      <c r="AJ533" t="s"/>
      <c r="AK533" t="s">
        <v>90</v>
      </c>
      <c r="AL533" t="s"/>
      <c r="AM533" t="s"/>
      <c r="AN533" t="s">
        <v>93</v>
      </c>
      <c r="AO533" t="s">
        <v>1626</v>
      </c>
      <c r="AP533" t="n">
        <v>93</v>
      </c>
      <c r="AQ533" t="s">
        <v>91</v>
      </c>
      <c r="AR533" t="s"/>
      <c r="AS533" t="s"/>
      <c r="AT533" t="s">
        <v>92</v>
      </c>
      <c r="AU533" t="s">
        <v>90</v>
      </c>
      <c r="AV533" t="s"/>
      <c r="AW533" t="s"/>
      <c r="AX533" t="s">
        <v>90</v>
      </c>
      <c r="AY533" t="n">
        <v>6197353</v>
      </c>
      <c r="AZ533" t="s">
        <v>912</v>
      </c>
      <c r="BA533" t="s">
        <v>1627</v>
      </c>
      <c r="BB533" t="s">
        <v>1628</v>
      </c>
      <c r="BC533" t="n">
        <v>4.880991</v>
      </c>
      <c r="BD533" t="n">
        <v>52.363829</v>
      </c>
      <c r="BE533" t="s">
        <v>180</v>
      </c>
      <c r="BF533" t="s">
        <v>83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127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1624</v>
      </c>
      <c r="F534" t="n">
        <v>433494</v>
      </c>
      <c r="G534" t="s">
        <v>74</v>
      </c>
      <c r="H534" t="s">
        <v>75</v>
      </c>
      <c r="I534" t="s"/>
      <c r="J534" t="s">
        <v>76</v>
      </c>
      <c r="K534" t="n">
        <v>137.5</v>
      </c>
      <c r="L534" t="s">
        <v>77</v>
      </c>
      <c r="M534" t="s"/>
      <c r="N534" t="s">
        <v>1629</v>
      </c>
      <c r="O534" t="s">
        <v>79</v>
      </c>
      <c r="P534" t="s">
        <v>1624</v>
      </c>
      <c r="Q534" t="s"/>
      <c r="R534" t="s">
        <v>81</v>
      </c>
      <c r="S534" t="s">
        <v>414</v>
      </c>
      <c r="T534" t="s">
        <v>83</v>
      </c>
      <c r="U534" t="s">
        <v>84</v>
      </c>
      <c r="V534" t="s">
        <v>85</v>
      </c>
      <c r="W534" t="s">
        <v>108</v>
      </c>
      <c r="X534" t="s"/>
      <c r="Y534" t="s">
        <v>87</v>
      </c>
      <c r="Z534">
        <f>HYPERLINK("https://hotelmonitor-cachepage.eclerx.com/savepage/tk_15441703682564163_sr_8422.html","info")</f>
        <v/>
      </c>
      <c r="AA534" t="n">
        <v>5885</v>
      </c>
      <c r="AB534" t="s">
        <v>1630</v>
      </c>
      <c r="AC534" t="s"/>
      <c r="AD534" t="s">
        <v>89</v>
      </c>
      <c r="AE534" t="s"/>
      <c r="AF534" t="s"/>
      <c r="AG534" t="s"/>
      <c r="AH534" t="s"/>
      <c r="AI534" t="s"/>
      <c r="AJ534" t="s"/>
      <c r="AK534" t="s">
        <v>90</v>
      </c>
      <c r="AL534" t="s"/>
      <c r="AM534" t="s"/>
      <c r="AN534" t="s">
        <v>93</v>
      </c>
      <c r="AO534" t="s">
        <v>1227</v>
      </c>
      <c r="AP534" t="n">
        <v>93</v>
      </c>
      <c r="AQ534" t="s">
        <v>91</v>
      </c>
      <c r="AR534" t="s"/>
      <c r="AS534" t="s"/>
      <c r="AT534" t="s">
        <v>92</v>
      </c>
      <c r="AU534" t="s">
        <v>90</v>
      </c>
      <c r="AV534" t="s"/>
      <c r="AW534" t="s"/>
      <c r="AX534" t="s">
        <v>90</v>
      </c>
      <c r="AY534" t="n">
        <v>6197353</v>
      </c>
      <c r="AZ534" t="s">
        <v>912</v>
      </c>
      <c r="BA534" t="s">
        <v>1627</v>
      </c>
      <c r="BB534" t="s">
        <v>1628</v>
      </c>
      <c r="BC534" t="n">
        <v>4.880991</v>
      </c>
      <c r="BD534" t="n">
        <v>52.363829</v>
      </c>
      <c r="BE534" t="s">
        <v>1631</v>
      </c>
      <c r="BF534" t="s">
        <v>83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127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1624</v>
      </c>
      <c r="F535" t="n">
        <v>433494</v>
      </c>
      <c r="G535" t="s">
        <v>74</v>
      </c>
      <c r="H535" t="s">
        <v>75</v>
      </c>
      <c r="I535" t="s"/>
      <c r="J535" t="s">
        <v>76</v>
      </c>
      <c r="K535" t="n">
        <v>137.5</v>
      </c>
      <c r="L535" t="s">
        <v>77</v>
      </c>
      <c r="M535" t="s"/>
      <c r="N535" t="s">
        <v>1632</v>
      </c>
      <c r="O535" t="s">
        <v>79</v>
      </c>
      <c r="P535" t="s">
        <v>1624</v>
      </c>
      <c r="Q535" t="s"/>
      <c r="R535" t="s">
        <v>81</v>
      </c>
      <c r="S535" t="s">
        <v>414</v>
      </c>
      <c r="T535" t="s">
        <v>83</v>
      </c>
      <c r="U535" t="s">
        <v>84</v>
      </c>
      <c r="V535" t="s">
        <v>85</v>
      </c>
      <c r="W535" t="s">
        <v>108</v>
      </c>
      <c r="X535" t="s"/>
      <c r="Y535" t="s">
        <v>87</v>
      </c>
      <c r="Z535">
        <f>HYPERLINK("https://hotelmonitor-cachepage.eclerx.com/savepage/tk_15441703682564163_sr_8422.html","info")</f>
        <v/>
      </c>
      <c r="AA535" t="n">
        <v>5885</v>
      </c>
      <c r="AB535" t="s">
        <v>1633</v>
      </c>
      <c r="AC535" t="s"/>
      <c r="AD535" t="s">
        <v>89</v>
      </c>
      <c r="AE535" t="s"/>
      <c r="AF535" t="s"/>
      <c r="AG535" t="s"/>
      <c r="AH535" t="s"/>
      <c r="AI535" t="s"/>
      <c r="AJ535" t="s"/>
      <c r="AK535" t="s">
        <v>90</v>
      </c>
      <c r="AL535" t="s"/>
      <c r="AM535" t="s"/>
      <c r="AN535" t="s">
        <v>93</v>
      </c>
      <c r="AO535" t="s">
        <v>1227</v>
      </c>
      <c r="AP535" t="n">
        <v>93</v>
      </c>
      <c r="AQ535" t="s">
        <v>91</v>
      </c>
      <c r="AR535" t="s"/>
      <c r="AS535" t="s"/>
      <c r="AT535" t="s">
        <v>92</v>
      </c>
      <c r="AU535" t="s">
        <v>90</v>
      </c>
      <c r="AV535" t="s"/>
      <c r="AW535" t="s"/>
      <c r="AX535" t="s">
        <v>90</v>
      </c>
      <c r="AY535" t="n">
        <v>6197353</v>
      </c>
      <c r="AZ535" t="s">
        <v>912</v>
      </c>
      <c r="BA535" t="s">
        <v>1627</v>
      </c>
      <c r="BB535" t="s">
        <v>1628</v>
      </c>
      <c r="BC535" t="n">
        <v>4.880991</v>
      </c>
      <c r="BD535" t="n">
        <v>52.363829</v>
      </c>
      <c r="BE535" t="s">
        <v>1631</v>
      </c>
      <c r="BF535" t="s">
        <v>83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127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1624</v>
      </c>
      <c r="F536" t="n">
        <v>433494</v>
      </c>
      <c r="G536" t="s">
        <v>74</v>
      </c>
      <c r="H536" t="s">
        <v>75</v>
      </c>
      <c r="I536" t="s"/>
      <c r="J536" t="s">
        <v>76</v>
      </c>
      <c r="K536" t="n">
        <v>129</v>
      </c>
      <c r="L536" t="s">
        <v>77</v>
      </c>
      <c r="M536" t="s"/>
      <c r="N536" t="s">
        <v>118</v>
      </c>
      <c r="O536" t="s">
        <v>79</v>
      </c>
      <c r="P536" t="s">
        <v>1624</v>
      </c>
      <c r="Q536" t="s"/>
      <c r="R536" t="s">
        <v>81</v>
      </c>
      <c r="S536" t="s">
        <v>276</v>
      </c>
      <c r="T536" t="s">
        <v>83</v>
      </c>
      <c r="U536" t="s">
        <v>84</v>
      </c>
      <c r="V536" t="s">
        <v>85</v>
      </c>
      <c r="W536" t="s">
        <v>108</v>
      </c>
      <c r="X536" t="s"/>
      <c r="Y536" t="s">
        <v>87</v>
      </c>
      <c r="Z536">
        <f>HYPERLINK("https://hotelmonitor-cachepage.eclerx.com/savepage/tk_15441703682564163_sr_8422.html","info")</f>
        <v/>
      </c>
      <c r="AA536" t="n">
        <v>5885</v>
      </c>
      <c r="AB536" t="s">
        <v>1634</v>
      </c>
      <c r="AC536" t="s"/>
      <c r="AD536" t="s">
        <v>89</v>
      </c>
      <c r="AE536" t="s"/>
      <c r="AF536" t="s"/>
      <c r="AG536" t="s"/>
      <c r="AH536" t="s"/>
      <c r="AI536" t="s"/>
      <c r="AJ536" t="s"/>
      <c r="AK536" t="s">
        <v>90</v>
      </c>
      <c r="AL536" t="s"/>
      <c r="AM536" t="s"/>
      <c r="AN536" t="s">
        <v>93</v>
      </c>
      <c r="AO536" t="s">
        <v>1626</v>
      </c>
      <c r="AP536" t="n">
        <v>93</v>
      </c>
      <c r="AQ536" t="s">
        <v>91</v>
      </c>
      <c r="AR536" t="s"/>
      <c r="AS536" t="s"/>
      <c r="AT536" t="s">
        <v>92</v>
      </c>
      <c r="AU536" t="s">
        <v>90</v>
      </c>
      <c r="AV536" t="s"/>
      <c r="AW536" t="s"/>
      <c r="AX536" t="s">
        <v>90</v>
      </c>
      <c r="AY536" t="n">
        <v>6197353</v>
      </c>
      <c r="AZ536" t="s">
        <v>912</v>
      </c>
      <c r="BA536" t="s">
        <v>1627</v>
      </c>
      <c r="BB536" t="s">
        <v>1628</v>
      </c>
      <c r="BC536" t="n">
        <v>4.880991</v>
      </c>
      <c r="BD536" t="n">
        <v>52.363829</v>
      </c>
      <c r="BE536" t="s">
        <v>180</v>
      </c>
      <c r="BF536" t="s">
        <v>83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127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1635</v>
      </c>
      <c r="F537" t="n">
        <v>72034</v>
      </c>
      <c r="G537" t="s">
        <v>74</v>
      </c>
      <c r="H537" t="s">
        <v>75</v>
      </c>
      <c r="I537" t="s"/>
      <c r="J537" t="s">
        <v>76</v>
      </c>
      <c r="K537" t="n">
        <v>241.5</v>
      </c>
      <c r="L537" t="s">
        <v>77</v>
      </c>
      <c r="M537" t="s"/>
      <c r="N537" t="s">
        <v>1636</v>
      </c>
      <c r="O537" t="s">
        <v>79</v>
      </c>
      <c r="P537" t="s">
        <v>1637</v>
      </c>
      <c r="Q537" t="s"/>
      <c r="R537" t="s">
        <v>521</v>
      </c>
      <c r="S537" t="s">
        <v>867</v>
      </c>
      <c r="T537" t="s">
        <v>83</v>
      </c>
      <c r="U537" t="s">
        <v>84</v>
      </c>
      <c r="V537" t="s">
        <v>85</v>
      </c>
      <c r="W537" t="s">
        <v>108</v>
      </c>
      <c r="X537" t="s"/>
      <c r="Y537" t="s">
        <v>87</v>
      </c>
      <c r="Z537">
        <f>HYPERLINK("https://hotelmonitor-cachepage.eclerx.com/savepage/tk_1544170376822752_sr_8422.html","info")</f>
        <v/>
      </c>
      <c r="AA537" t="n">
        <v>5893</v>
      </c>
      <c r="AB537" t="s">
        <v>1638</v>
      </c>
      <c r="AC537" t="s"/>
      <c r="AD537" t="s">
        <v>89</v>
      </c>
      <c r="AE537" t="s"/>
      <c r="AF537" t="s"/>
      <c r="AG537" t="s"/>
      <c r="AH537" t="s"/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110</v>
      </c>
      <c r="AQ537" t="s">
        <v>91</v>
      </c>
      <c r="AR537" t="s"/>
      <c r="AS537" t="s"/>
      <c r="AT537" t="s">
        <v>92</v>
      </c>
      <c r="AU537" t="s">
        <v>90</v>
      </c>
      <c r="AV537" t="s"/>
      <c r="AW537" t="s"/>
      <c r="AX537" t="s">
        <v>90</v>
      </c>
      <c r="AY537" t="n">
        <v>6560353</v>
      </c>
      <c r="AZ537" t="s">
        <v>1639</v>
      </c>
      <c r="BA537" t="s">
        <v>1640</v>
      </c>
      <c r="BB537" t="s">
        <v>1641</v>
      </c>
      <c r="BC537" t="n">
        <v>4.901</v>
      </c>
      <c r="BD537" t="n">
        <v>52.376</v>
      </c>
      <c r="BE537" t="s">
        <v>1144</v>
      </c>
      <c r="BF537" t="s">
        <v>83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127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1635</v>
      </c>
      <c r="F538" t="n">
        <v>72034</v>
      </c>
      <c r="G538" t="s">
        <v>74</v>
      </c>
      <c r="H538" t="s">
        <v>75</v>
      </c>
      <c r="I538" t="s"/>
      <c r="J538" t="s">
        <v>76</v>
      </c>
      <c r="K538" t="n">
        <v>219</v>
      </c>
      <c r="L538" t="s">
        <v>77</v>
      </c>
      <c r="M538" t="s"/>
      <c r="N538" t="s">
        <v>507</v>
      </c>
      <c r="O538" t="s">
        <v>79</v>
      </c>
      <c r="P538" t="s">
        <v>1637</v>
      </c>
      <c r="Q538" t="s"/>
      <c r="R538" t="s">
        <v>521</v>
      </c>
      <c r="S538" t="s">
        <v>508</v>
      </c>
      <c r="T538" t="s">
        <v>83</v>
      </c>
      <c r="U538" t="s">
        <v>84</v>
      </c>
      <c r="V538" t="s">
        <v>85</v>
      </c>
      <c r="W538" t="s">
        <v>108</v>
      </c>
      <c r="X538" t="s"/>
      <c r="Y538" t="s">
        <v>87</v>
      </c>
      <c r="Z538">
        <f>HYPERLINK("https://hotelmonitor-cachepage.eclerx.com/savepage/tk_1544170376822752_sr_8422.html","info")</f>
        <v/>
      </c>
      <c r="AA538" t="n">
        <v>5893</v>
      </c>
      <c r="AB538" t="s">
        <v>1642</v>
      </c>
      <c r="AC538" t="s"/>
      <c r="AD538" t="s">
        <v>89</v>
      </c>
      <c r="AE538" t="s"/>
      <c r="AF538" t="s"/>
      <c r="AG538" t="s"/>
      <c r="AH538" t="s"/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110</v>
      </c>
      <c r="AQ538" t="s">
        <v>91</v>
      </c>
      <c r="AR538" t="s"/>
      <c r="AS538" t="s"/>
      <c r="AT538" t="s">
        <v>92</v>
      </c>
      <c r="AU538" t="s">
        <v>90</v>
      </c>
      <c r="AV538" t="s"/>
      <c r="AW538" t="s"/>
      <c r="AX538" t="s">
        <v>90</v>
      </c>
      <c r="AY538" t="n">
        <v>6560353</v>
      </c>
      <c r="AZ538" t="s">
        <v>1639</v>
      </c>
      <c r="BA538" t="s">
        <v>1640</v>
      </c>
      <c r="BB538" t="s">
        <v>1641</v>
      </c>
      <c r="BC538" t="n">
        <v>4.901</v>
      </c>
      <c r="BD538" t="n">
        <v>52.376</v>
      </c>
      <c r="BE538" t="s">
        <v>510</v>
      </c>
      <c r="BF538" t="s">
        <v>83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127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1635</v>
      </c>
      <c r="F539" t="n">
        <v>72034</v>
      </c>
      <c r="G539" t="s">
        <v>74</v>
      </c>
      <c r="H539" t="s">
        <v>75</v>
      </c>
      <c r="I539" t="s"/>
      <c r="J539" t="s">
        <v>76</v>
      </c>
      <c r="K539" t="n">
        <v>209.75</v>
      </c>
      <c r="L539" t="s">
        <v>77</v>
      </c>
      <c r="M539" t="s"/>
      <c r="N539" t="s">
        <v>1643</v>
      </c>
      <c r="O539" t="s">
        <v>79</v>
      </c>
      <c r="P539" t="s">
        <v>1637</v>
      </c>
      <c r="Q539" t="s"/>
      <c r="R539" t="s">
        <v>521</v>
      </c>
      <c r="S539" t="s">
        <v>486</v>
      </c>
      <c r="T539" t="s">
        <v>83</v>
      </c>
      <c r="U539" t="s">
        <v>84</v>
      </c>
      <c r="V539" t="s">
        <v>85</v>
      </c>
      <c r="W539" t="s">
        <v>86</v>
      </c>
      <c r="X539" t="s"/>
      <c r="Y539" t="s">
        <v>87</v>
      </c>
      <c r="Z539">
        <f>HYPERLINK("https://hotelmonitor-cachepage.eclerx.com/savepage/tk_1544170376822752_sr_8422.html","info")</f>
        <v/>
      </c>
      <c r="AA539" t="n">
        <v>5893</v>
      </c>
      <c r="AB539" t="s">
        <v>1644</v>
      </c>
      <c r="AC539" t="s"/>
      <c r="AD539" t="s">
        <v>89</v>
      </c>
      <c r="AE539" t="s"/>
      <c r="AF539" t="s"/>
      <c r="AG539" t="s"/>
      <c r="AH539" t="s"/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110</v>
      </c>
      <c r="AQ539" t="s">
        <v>91</v>
      </c>
      <c r="AR539" t="s"/>
      <c r="AS539" t="s"/>
      <c r="AT539" t="s">
        <v>92</v>
      </c>
      <c r="AU539" t="s">
        <v>90</v>
      </c>
      <c r="AV539" t="s"/>
      <c r="AW539" t="s"/>
      <c r="AX539" t="s">
        <v>90</v>
      </c>
      <c r="AY539" t="n">
        <v>6560353</v>
      </c>
      <c r="AZ539" t="s">
        <v>1639</v>
      </c>
      <c r="BA539" t="s">
        <v>1640</v>
      </c>
      <c r="BB539" t="s">
        <v>1641</v>
      </c>
      <c r="BC539" t="n">
        <v>4.901</v>
      </c>
      <c r="BD539" t="n">
        <v>52.376</v>
      </c>
      <c r="BE539" t="s">
        <v>491</v>
      </c>
      <c r="BF539" t="s">
        <v>83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127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1635</v>
      </c>
      <c r="F540" t="n">
        <v>72034</v>
      </c>
      <c r="G540" t="s">
        <v>74</v>
      </c>
      <c r="H540" t="s">
        <v>75</v>
      </c>
      <c r="I540" t="s"/>
      <c r="J540" t="s">
        <v>76</v>
      </c>
      <c r="K540" t="n">
        <v>187</v>
      </c>
      <c r="L540" t="s">
        <v>77</v>
      </c>
      <c r="M540" t="s"/>
      <c r="N540" t="s">
        <v>484</v>
      </c>
      <c r="O540" t="s">
        <v>79</v>
      </c>
      <c r="P540" t="s">
        <v>1637</v>
      </c>
      <c r="Q540" t="s"/>
      <c r="R540" t="s">
        <v>521</v>
      </c>
      <c r="S540" t="s">
        <v>818</v>
      </c>
      <c r="T540" t="s">
        <v>83</v>
      </c>
      <c r="U540" t="s">
        <v>84</v>
      </c>
      <c r="V540" t="s">
        <v>85</v>
      </c>
      <c r="W540" t="s">
        <v>86</v>
      </c>
      <c r="X540" t="s"/>
      <c r="Y540" t="s">
        <v>87</v>
      </c>
      <c r="Z540">
        <f>HYPERLINK("https://hotelmonitor-cachepage.eclerx.com/savepage/tk_1544170376822752_sr_8422.html","info")</f>
        <v/>
      </c>
      <c r="AA540" t="n">
        <v>5893</v>
      </c>
      <c r="AB540" t="s">
        <v>1645</v>
      </c>
      <c r="AC540" t="s"/>
      <c r="AD540" t="s">
        <v>89</v>
      </c>
      <c r="AE540" t="s"/>
      <c r="AF540" t="s"/>
      <c r="AG540" t="s"/>
      <c r="AH540" t="s"/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110</v>
      </c>
      <c r="AQ540" t="s">
        <v>91</v>
      </c>
      <c r="AR540" t="s"/>
      <c r="AS540" t="s"/>
      <c r="AT540" t="s">
        <v>92</v>
      </c>
      <c r="AU540" t="s">
        <v>90</v>
      </c>
      <c r="AV540" t="s"/>
      <c r="AW540" t="s"/>
      <c r="AX540" t="s">
        <v>90</v>
      </c>
      <c r="AY540" t="n">
        <v>6560353</v>
      </c>
      <c r="AZ540" t="s">
        <v>1639</v>
      </c>
      <c r="BA540" t="s">
        <v>1640</v>
      </c>
      <c r="BB540" t="s">
        <v>1641</v>
      </c>
      <c r="BC540" t="n">
        <v>4.901</v>
      </c>
      <c r="BD540" t="n">
        <v>52.376</v>
      </c>
      <c r="BE540" t="s">
        <v>1646</v>
      </c>
      <c r="BF540" t="s">
        <v>83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127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1635</v>
      </c>
      <c r="F541" t="n">
        <v>72034</v>
      </c>
      <c r="G541" t="s">
        <v>74</v>
      </c>
      <c r="H541" t="s">
        <v>75</v>
      </c>
      <c r="I541" t="s"/>
      <c r="J541" t="s">
        <v>76</v>
      </c>
      <c r="K541" t="n">
        <v>219</v>
      </c>
      <c r="L541" t="s">
        <v>77</v>
      </c>
      <c r="M541" t="s"/>
      <c r="N541" t="s">
        <v>512</v>
      </c>
      <c r="O541" t="s">
        <v>79</v>
      </c>
      <c r="P541" t="s">
        <v>1637</v>
      </c>
      <c r="Q541" t="s"/>
      <c r="R541" t="s">
        <v>521</v>
      </c>
      <c r="S541" t="s">
        <v>508</v>
      </c>
      <c r="T541" t="s">
        <v>83</v>
      </c>
      <c r="U541" t="s">
        <v>84</v>
      </c>
      <c r="V541" t="s">
        <v>85</v>
      </c>
      <c r="W541" t="s">
        <v>86</v>
      </c>
      <c r="X541" t="s"/>
      <c r="Y541" t="s">
        <v>87</v>
      </c>
      <c r="Z541">
        <f>HYPERLINK("https://hotelmonitor-cachepage.eclerx.com/savepage/tk_1544170376822752_sr_8422.html","info")</f>
        <v/>
      </c>
      <c r="AA541" t="n">
        <v>5893</v>
      </c>
      <c r="AB541" t="s">
        <v>1647</v>
      </c>
      <c r="AC541" t="s"/>
      <c r="AD541" t="s">
        <v>89</v>
      </c>
      <c r="AE541" t="s"/>
      <c r="AF541" t="s"/>
      <c r="AG541" t="s"/>
      <c r="AH541" t="s"/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110</v>
      </c>
      <c r="AQ541" t="s">
        <v>91</v>
      </c>
      <c r="AR541" t="s"/>
      <c r="AS541" t="s"/>
      <c r="AT541" t="s">
        <v>92</v>
      </c>
      <c r="AU541" t="s">
        <v>90</v>
      </c>
      <c r="AV541" t="s"/>
      <c r="AW541" t="s"/>
      <c r="AX541" t="s">
        <v>90</v>
      </c>
      <c r="AY541" t="n">
        <v>6560353</v>
      </c>
      <c r="AZ541" t="s">
        <v>1639</v>
      </c>
      <c r="BA541" t="s">
        <v>1640</v>
      </c>
      <c r="BB541" t="s">
        <v>1641</v>
      </c>
      <c r="BC541" t="n">
        <v>4.901</v>
      </c>
      <c r="BD541" t="n">
        <v>52.376</v>
      </c>
      <c r="BE541" t="s">
        <v>510</v>
      </c>
      <c r="BF541" t="s">
        <v>83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127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1635</v>
      </c>
      <c r="F542" t="n">
        <v>72034</v>
      </c>
      <c r="G542" t="s">
        <v>74</v>
      </c>
      <c r="H542" t="s">
        <v>75</v>
      </c>
      <c r="I542" t="s"/>
      <c r="J542" t="s">
        <v>76</v>
      </c>
      <c r="K542" t="n">
        <v>241.5</v>
      </c>
      <c r="L542" t="s">
        <v>77</v>
      </c>
      <c r="M542" t="s"/>
      <c r="N542" t="s">
        <v>1648</v>
      </c>
      <c r="O542" t="s">
        <v>79</v>
      </c>
      <c r="P542" t="s">
        <v>1637</v>
      </c>
      <c r="Q542" t="s"/>
      <c r="R542" t="s">
        <v>521</v>
      </c>
      <c r="S542" t="s">
        <v>867</v>
      </c>
      <c r="T542" t="s">
        <v>83</v>
      </c>
      <c r="U542" t="s">
        <v>84</v>
      </c>
      <c r="V542" t="s">
        <v>85</v>
      </c>
      <c r="W542" t="s">
        <v>86</v>
      </c>
      <c r="X542" t="s"/>
      <c r="Y542" t="s">
        <v>87</v>
      </c>
      <c r="Z542">
        <f>HYPERLINK("https://hotelmonitor-cachepage.eclerx.com/savepage/tk_1544170376822752_sr_8422.html","info")</f>
        <v/>
      </c>
      <c r="AA542" t="n">
        <v>5893</v>
      </c>
      <c r="AB542" t="s">
        <v>1649</v>
      </c>
      <c r="AC542" t="s"/>
      <c r="AD542" t="s">
        <v>89</v>
      </c>
      <c r="AE542" t="s"/>
      <c r="AF542" t="s"/>
      <c r="AG542" t="s"/>
      <c r="AH542" t="s"/>
      <c r="AI542" t="s"/>
      <c r="AJ542" t="s"/>
      <c r="AK542" t="s">
        <v>90</v>
      </c>
      <c r="AL542" t="s"/>
      <c r="AM542" t="s"/>
      <c r="AN542" t="s">
        <v>90</v>
      </c>
      <c r="AO542" t="s"/>
      <c r="AP542" t="n">
        <v>110</v>
      </c>
      <c r="AQ542" t="s">
        <v>91</v>
      </c>
      <c r="AR542" t="s"/>
      <c r="AS542" t="s"/>
      <c r="AT542" t="s">
        <v>92</v>
      </c>
      <c r="AU542" t="s">
        <v>90</v>
      </c>
      <c r="AV542" t="s"/>
      <c r="AW542" t="s"/>
      <c r="AX542" t="s">
        <v>90</v>
      </c>
      <c r="AY542" t="n">
        <v>6560353</v>
      </c>
      <c r="AZ542" t="s">
        <v>1639</v>
      </c>
      <c r="BA542" t="s">
        <v>1640</v>
      </c>
      <c r="BB542" t="s">
        <v>1641</v>
      </c>
      <c r="BC542" t="n">
        <v>4.901</v>
      </c>
      <c r="BD542" t="n">
        <v>52.376</v>
      </c>
      <c r="BE542" t="s">
        <v>1144</v>
      </c>
      <c r="BF542" t="s">
        <v>83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127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1635</v>
      </c>
      <c r="F543" t="n">
        <v>72034</v>
      </c>
      <c r="G543" t="s">
        <v>74</v>
      </c>
      <c r="H543" t="s">
        <v>75</v>
      </c>
      <c r="I543" t="s"/>
      <c r="J543" t="s">
        <v>76</v>
      </c>
      <c r="K543" t="n">
        <v>230.5</v>
      </c>
      <c r="L543" t="s">
        <v>77</v>
      </c>
      <c r="M543" t="s"/>
      <c r="N543" t="s">
        <v>277</v>
      </c>
      <c r="O543" t="s">
        <v>79</v>
      </c>
      <c r="P543" t="s">
        <v>1637</v>
      </c>
      <c r="Q543" t="s"/>
      <c r="R543" t="s">
        <v>521</v>
      </c>
      <c r="S543" t="s">
        <v>1650</v>
      </c>
      <c r="T543" t="s">
        <v>83</v>
      </c>
      <c r="U543" t="s">
        <v>84</v>
      </c>
      <c r="V543" t="s">
        <v>85</v>
      </c>
      <c r="W543" t="s">
        <v>108</v>
      </c>
      <c r="X543" t="s"/>
      <c r="Y543" t="s">
        <v>87</v>
      </c>
      <c r="Z543">
        <f>HYPERLINK("https://hotelmonitor-cachepage.eclerx.com/savepage/tk_1544170376822752_sr_8422.html","info")</f>
        <v/>
      </c>
      <c r="AA543" t="n">
        <v>5893</v>
      </c>
      <c r="AB543" t="s">
        <v>1651</v>
      </c>
      <c r="AC543" t="s"/>
      <c r="AD543" t="s">
        <v>89</v>
      </c>
      <c r="AE543" t="s"/>
      <c r="AF543" t="s"/>
      <c r="AG543" t="s"/>
      <c r="AH543" t="s"/>
      <c r="AI543" t="s"/>
      <c r="AJ543" t="s"/>
      <c r="AK543" t="s">
        <v>90</v>
      </c>
      <c r="AL543" t="s"/>
      <c r="AM543" t="s"/>
      <c r="AN543" t="s">
        <v>90</v>
      </c>
      <c r="AO543" t="s"/>
      <c r="AP543" t="n">
        <v>110</v>
      </c>
      <c r="AQ543" t="s">
        <v>91</v>
      </c>
      <c r="AR543" t="s"/>
      <c r="AS543" t="s"/>
      <c r="AT543" t="s">
        <v>92</v>
      </c>
      <c r="AU543" t="s">
        <v>90</v>
      </c>
      <c r="AV543" t="s"/>
      <c r="AW543" t="s"/>
      <c r="AX543" t="s">
        <v>90</v>
      </c>
      <c r="AY543" t="n">
        <v>6560353</v>
      </c>
      <c r="AZ543" t="s">
        <v>1639</v>
      </c>
      <c r="BA543" t="s">
        <v>1640</v>
      </c>
      <c r="BB543" t="s">
        <v>1641</v>
      </c>
      <c r="BC543" t="n">
        <v>4.901</v>
      </c>
      <c r="BD543" t="n">
        <v>52.376</v>
      </c>
      <c r="BE543" t="s">
        <v>1652</v>
      </c>
      <c r="BF543" t="s">
        <v>83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127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1635</v>
      </c>
      <c r="F544" t="n">
        <v>72034</v>
      </c>
      <c r="G544" t="s">
        <v>74</v>
      </c>
      <c r="H544" t="s">
        <v>75</v>
      </c>
      <c r="I544" t="s"/>
      <c r="J544" t="s">
        <v>76</v>
      </c>
      <c r="K544" t="n">
        <v>253.25</v>
      </c>
      <c r="L544" t="s">
        <v>77</v>
      </c>
      <c r="M544" t="s"/>
      <c r="N544" t="s">
        <v>1653</v>
      </c>
      <c r="O544" t="s">
        <v>79</v>
      </c>
      <c r="P544" t="s">
        <v>1637</v>
      </c>
      <c r="Q544" t="s"/>
      <c r="R544" t="s">
        <v>521</v>
      </c>
      <c r="S544" t="s">
        <v>1654</v>
      </c>
      <c r="T544" t="s">
        <v>83</v>
      </c>
      <c r="U544" t="s">
        <v>84</v>
      </c>
      <c r="V544" t="s">
        <v>85</v>
      </c>
      <c r="W544" t="s">
        <v>108</v>
      </c>
      <c r="X544" t="s"/>
      <c r="Y544" t="s">
        <v>87</v>
      </c>
      <c r="Z544">
        <f>HYPERLINK("https://hotelmonitor-cachepage.eclerx.com/savepage/tk_1544170376822752_sr_8422.html","info")</f>
        <v/>
      </c>
      <c r="AA544" t="n">
        <v>5893</v>
      </c>
      <c r="AB544" t="s">
        <v>1655</v>
      </c>
      <c r="AC544" t="s"/>
      <c r="AD544" t="s">
        <v>89</v>
      </c>
      <c r="AE544" t="s"/>
      <c r="AF544" t="s"/>
      <c r="AG544" t="s"/>
      <c r="AH544" t="s"/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110</v>
      </c>
      <c r="AQ544" t="s">
        <v>91</v>
      </c>
      <c r="AR544" t="s"/>
      <c r="AS544" t="s"/>
      <c r="AT544" t="s">
        <v>92</v>
      </c>
      <c r="AU544" t="s">
        <v>90</v>
      </c>
      <c r="AV544" t="s"/>
      <c r="AW544" t="s"/>
      <c r="AX544" t="s">
        <v>90</v>
      </c>
      <c r="AY544" t="n">
        <v>6560353</v>
      </c>
      <c r="AZ544" t="s">
        <v>1639</v>
      </c>
      <c r="BA544" t="s">
        <v>1640</v>
      </c>
      <c r="BB544" t="s">
        <v>1641</v>
      </c>
      <c r="BC544" t="n">
        <v>4.901</v>
      </c>
      <c r="BD544" t="n">
        <v>52.376</v>
      </c>
      <c r="BE544" t="s">
        <v>1656</v>
      </c>
      <c r="BF544" t="s">
        <v>83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127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1635</v>
      </c>
      <c r="F545" t="n">
        <v>72034</v>
      </c>
      <c r="G545" t="s">
        <v>74</v>
      </c>
      <c r="H545" t="s">
        <v>75</v>
      </c>
      <c r="I545" t="s"/>
      <c r="J545" t="s">
        <v>76</v>
      </c>
      <c r="K545" t="n">
        <v>285.25</v>
      </c>
      <c r="L545" t="s">
        <v>77</v>
      </c>
      <c r="M545" t="s"/>
      <c r="N545" t="s">
        <v>1657</v>
      </c>
      <c r="O545" t="s">
        <v>79</v>
      </c>
      <c r="P545" t="s">
        <v>1637</v>
      </c>
      <c r="Q545" t="s"/>
      <c r="R545" t="s">
        <v>521</v>
      </c>
      <c r="S545" t="s">
        <v>1658</v>
      </c>
      <c r="T545" t="s">
        <v>83</v>
      </c>
      <c r="U545" t="s">
        <v>84</v>
      </c>
      <c r="V545" t="s">
        <v>85</v>
      </c>
      <c r="W545" t="s">
        <v>108</v>
      </c>
      <c r="X545" t="s"/>
      <c r="Y545" t="s">
        <v>87</v>
      </c>
      <c r="Z545">
        <f>HYPERLINK("https://hotelmonitor-cachepage.eclerx.com/savepage/tk_1544170376822752_sr_8422.html","info")</f>
        <v/>
      </c>
      <c r="AA545" t="n">
        <v>5893</v>
      </c>
      <c r="AB545" t="s">
        <v>1659</v>
      </c>
      <c r="AC545" t="s"/>
      <c r="AD545" t="s">
        <v>89</v>
      </c>
      <c r="AE545" t="s"/>
      <c r="AF545" t="s"/>
      <c r="AG545" t="s"/>
      <c r="AH545" t="s"/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110</v>
      </c>
      <c r="AQ545" t="s">
        <v>91</v>
      </c>
      <c r="AR545" t="s"/>
      <c r="AS545" t="s"/>
      <c r="AT545" t="s">
        <v>92</v>
      </c>
      <c r="AU545" t="s">
        <v>90</v>
      </c>
      <c r="AV545" t="s"/>
      <c r="AW545" t="s"/>
      <c r="AX545" t="s">
        <v>90</v>
      </c>
      <c r="AY545" t="n">
        <v>6560353</v>
      </c>
      <c r="AZ545" t="s">
        <v>1639</v>
      </c>
      <c r="BA545" t="s">
        <v>1640</v>
      </c>
      <c r="BB545" t="s">
        <v>1641</v>
      </c>
      <c r="BC545" t="n">
        <v>4.901</v>
      </c>
      <c r="BD545" t="n">
        <v>52.376</v>
      </c>
      <c r="BE545" t="s">
        <v>1660</v>
      </c>
      <c r="BF545" t="s">
        <v>83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127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1635</v>
      </c>
      <c r="F546" t="n">
        <v>72034</v>
      </c>
      <c r="G546" t="s">
        <v>74</v>
      </c>
      <c r="H546" t="s">
        <v>75</v>
      </c>
      <c r="I546" t="s"/>
      <c r="J546" t="s">
        <v>76</v>
      </c>
      <c r="K546" t="n">
        <v>262.5</v>
      </c>
      <c r="L546" t="s">
        <v>77</v>
      </c>
      <c r="M546" t="s"/>
      <c r="N546" t="s">
        <v>499</v>
      </c>
      <c r="O546" t="s">
        <v>79</v>
      </c>
      <c r="P546" t="s">
        <v>1637</v>
      </c>
      <c r="Q546" t="s"/>
      <c r="R546" t="s">
        <v>521</v>
      </c>
      <c r="S546" t="s">
        <v>1661</v>
      </c>
      <c r="T546" t="s">
        <v>83</v>
      </c>
      <c r="U546" t="s">
        <v>84</v>
      </c>
      <c r="V546" t="s">
        <v>85</v>
      </c>
      <c r="W546" t="s">
        <v>108</v>
      </c>
      <c r="X546" t="s"/>
      <c r="Y546" t="s">
        <v>87</v>
      </c>
      <c r="Z546">
        <f>HYPERLINK("https://hotelmonitor-cachepage.eclerx.com/savepage/tk_1544170376822752_sr_8422.html","info")</f>
        <v/>
      </c>
      <c r="AA546" t="n">
        <v>5893</v>
      </c>
      <c r="AB546" t="s">
        <v>1662</v>
      </c>
      <c r="AC546" t="s"/>
      <c r="AD546" t="s">
        <v>89</v>
      </c>
      <c r="AE546" t="s"/>
      <c r="AF546" t="s"/>
      <c r="AG546" t="s"/>
      <c r="AH546" t="s"/>
      <c r="AI546" t="s"/>
      <c r="AJ546" t="s"/>
      <c r="AK546" t="s">
        <v>90</v>
      </c>
      <c r="AL546" t="s"/>
      <c r="AM546" t="s"/>
      <c r="AN546" t="s">
        <v>90</v>
      </c>
      <c r="AO546" t="s"/>
      <c r="AP546" t="n">
        <v>110</v>
      </c>
      <c r="AQ546" t="s">
        <v>91</v>
      </c>
      <c r="AR546" t="s"/>
      <c r="AS546" t="s"/>
      <c r="AT546" t="s">
        <v>92</v>
      </c>
      <c r="AU546" t="s">
        <v>90</v>
      </c>
      <c r="AV546" t="s"/>
      <c r="AW546" t="s"/>
      <c r="AX546" t="s">
        <v>90</v>
      </c>
      <c r="AY546" t="n">
        <v>6560353</v>
      </c>
      <c r="AZ546" t="s">
        <v>1639</v>
      </c>
      <c r="BA546" t="s">
        <v>1640</v>
      </c>
      <c r="BB546" t="s">
        <v>1641</v>
      </c>
      <c r="BC546" t="n">
        <v>4.901</v>
      </c>
      <c r="BD546" t="n">
        <v>52.376</v>
      </c>
      <c r="BE546" t="s">
        <v>1098</v>
      </c>
      <c r="BF546" t="s">
        <v>83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127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1663</v>
      </c>
      <c r="F547" t="n">
        <v>265675</v>
      </c>
      <c r="G547" t="s">
        <v>74</v>
      </c>
      <c r="H547" t="s">
        <v>75</v>
      </c>
      <c r="I547" t="s"/>
      <c r="J547" t="s">
        <v>76</v>
      </c>
      <c r="K547" t="n">
        <v>83</v>
      </c>
      <c r="L547" t="s">
        <v>77</v>
      </c>
      <c r="M547" t="s"/>
      <c r="N547" t="s">
        <v>118</v>
      </c>
      <c r="O547" t="s">
        <v>79</v>
      </c>
      <c r="P547" t="s">
        <v>1663</v>
      </c>
      <c r="Q547" t="s"/>
      <c r="R547" t="s">
        <v>120</v>
      </c>
      <c r="S547" t="s">
        <v>1664</v>
      </c>
      <c r="T547" t="s">
        <v>83</v>
      </c>
      <c r="U547" t="s">
        <v>84</v>
      </c>
      <c r="V547" t="s">
        <v>85</v>
      </c>
      <c r="W547" t="s">
        <v>108</v>
      </c>
      <c r="X547" t="s"/>
      <c r="Y547" t="s">
        <v>87</v>
      </c>
      <c r="Z547">
        <f>HYPERLINK("https://hotelmonitor-cachepage.eclerx.com/savepage/tk_15441703705816574_sr_8422.html","info")</f>
        <v/>
      </c>
      <c r="AA547" t="n">
        <v>18196</v>
      </c>
      <c r="AB547" t="s">
        <v>1665</v>
      </c>
      <c r="AC547" t="s"/>
      <c r="AD547" t="s">
        <v>89</v>
      </c>
      <c r="AE547" t="s"/>
      <c r="AF547" t="s"/>
      <c r="AG547" t="s"/>
      <c r="AH547" t="s"/>
      <c r="AI547" t="s"/>
      <c r="AJ547" t="s"/>
      <c r="AK547" t="s">
        <v>90</v>
      </c>
      <c r="AL547" t="s"/>
      <c r="AM547" t="s"/>
      <c r="AN547" t="s">
        <v>93</v>
      </c>
      <c r="AO547" t="s">
        <v>130</v>
      </c>
      <c r="AP547" t="n">
        <v>98</v>
      </c>
      <c r="AQ547" t="s">
        <v>91</v>
      </c>
      <c r="AR547" t="s"/>
      <c r="AS547" t="s"/>
      <c r="AT547" t="s">
        <v>92</v>
      </c>
      <c r="AU547" t="s">
        <v>90</v>
      </c>
      <c r="AV547" t="s"/>
      <c r="AW547" t="s"/>
      <c r="AX547" t="s">
        <v>90</v>
      </c>
      <c r="AY547" t="n">
        <v>1985165</v>
      </c>
      <c r="AZ547" t="s">
        <v>1666</v>
      </c>
      <c r="BA547" t="s">
        <v>1667</v>
      </c>
      <c r="BB547" t="s">
        <v>1668</v>
      </c>
      <c r="BC547" t="n">
        <v>4.912932</v>
      </c>
      <c r="BD547" t="n">
        <v>52.365862</v>
      </c>
      <c r="BE547" t="s">
        <v>164</v>
      </c>
      <c r="BF547" t="s">
        <v>83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127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1663</v>
      </c>
      <c r="F548" t="n">
        <v>265675</v>
      </c>
      <c r="G548" t="s">
        <v>74</v>
      </c>
      <c r="H548" t="s">
        <v>75</v>
      </c>
      <c r="I548" t="s"/>
      <c r="J548" t="s">
        <v>76</v>
      </c>
      <c r="K548" t="n">
        <v>89</v>
      </c>
      <c r="L548" t="s">
        <v>77</v>
      </c>
      <c r="M548" t="s"/>
      <c r="N548" t="s">
        <v>369</v>
      </c>
      <c r="O548" t="s">
        <v>79</v>
      </c>
      <c r="P548" t="s">
        <v>1663</v>
      </c>
      <c r="Q548" t="s"/>
      <c r="R548" t="s">
        <v>120</v>
      </c>
      <c r="S548" t="s">
        <v>1427</v>
      </c>
      <c r="T548" t="s">
        <v>83</v>
      </c>
      <c r="U548" t="s">
        <v>84</v>
      </c>
      <c r="V548" t="s">
        <v>85</v>
      </c>
      <c r="W548" t="s">
        <v>108</v>
      </c>
      <c r="X548" t="s"/>
      <c r="Y548" t="s">
        <v>87</v>
      </c>
      <c r="Z548">
        <f>HYPERLINK("https://hotelmonitor-cachepage.eclerx.com/savepage/tk_15441703705816574_sr_8422.html","info")</f>
        <v/>
      </c>
      <c r="AA548" t="n">
        <v>18196</v>
      </c>
      <c r="AB548" t="s">
        <v>1669</v>
      </c>
      <c r="AC548" t="s"/>
      <c r="AD548" t="s">
        <v>89</v>
      </c>
      <c r="AE548" t="s"/>
      <c r="AF548" t="s"/>
      <c r="AG548" t="s"/>
      <c r="AH548" t="s"/>
      <c r="AI548" t="s"/>
      <c r="AJ548" t="s"/>
      <c r="AK548" t="s">
        <v>90</v>
      </c>
      <c r="AL548" t="s"/>
      <c r="AM548" t="s"/>
      <c r="AN548" t="s">
        <v>93</v>
      </c>
      <c r="AO548" t="s">
        <v>1379</v>
      </c>
      <c r="AP548" t="n">
        <v>98</v>
      </c>
      <c r="AQ548" t="s">
        <v>91</v>
      </c>
      <c r="AR548" t="s"/>
      <c r="AS548" t="s"/>
      <c r="AT548" t="s">
        <v>92</v>
      </c>
      <c r="AU548" t="s">
        <v>90</v>
      </c>
      <c r="AV548" t="s"/>
      <c r="AW548" t="s"/>
      <c r="AX548" t="s">
        <v>90</v>
      </c>
      <c r="AY548" t="n">
        <v>1985165</v>
      </c>
      <c r="AZ548" t="s">
        <v>1666</v>
      </c>
      <c r="BA548" t="s">
        <v>1667</v>
      </c>
      <c r="BB548" t="s">
        <v>1668</v>
      </c>
      <c r="BC548" t="n">
        <v>4.912932</v>
      </c>
      <c r="BD548" t="n">
        <v>52.365862</v>
      </c>
      <c r="BE548" t="s">
        <v>197</v>
      </c>
      <c r="BF548" t="s">
        <v>83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127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1663</v>
      </c>
      <c r="F549" t="n">
        <v>265675</v>
      </c>
      <c r="G549" t="s">
        <v>74</v>
      </c>
      <c r="H549" t="s">
        <v>75</v>
      </c>
      <c r="I549" t="s"/>
      <c r="J549" t="s">
        <v>76</v>
      </c>
      <c r="K549" t="n">
        <v>83</v>
      </c>
      <c r="L549" t="s">
        <v>77</v>
      </c>
      <c r="M549" t="s"/>
      <c r="N549" t="s">
        <v>128</v>
      </c>
      <c r="O549" t="s">
        <v>79</v>
      </c>
      <c r="P549" t="s">
        <v>1663</v>
      </c>
      <c r="Q549" t="s"/>
      <c r="R549" t="s">
        <v>120</v>
      </c>
      <c r="S549" t="s">
        <v>1664</v>
      </c>
      <c r="T549" t="s">
        <v>83</v>
      </c>
      <c r="U549" t="s">
        <v>84</v>
      </c>
      <c r="V549" t="s">
        <v>85</v>
      </c>
      <c r="W549" t="s">
        <v>108</v>
      </c>
      <c r="X549" t="s"/>
      <c r="Y549" t="s">
        <v>87</v>
      </c>
      <c r="Z549">
        <f>HYPERLINK("https://hotelmonitor-cachepage.eclerx.com/savepage/tk_15441703705816574_sr_8422.html","info")</f>
        <v/>
      </c>
      <c r="AA549" t="n">
        <v>18196</v>
      </c>
      <c r="AB549" t="s">
        <v>1670</v>
      </c>
      <c r="AC549" t="s"/>
      <c r="AD549" t="s">
        <v>89</v>
      </c>
      <c r="AE549" t="s"/>
      <c r="AF549" t="s"/>
      <c r="AG549" t="s"/>
      <c r="AH549" t="s"/>
      <c r="AI549" t="s"/>
      <c r="AJ549" t="s"/>
      <c r="AK549" t="s">
        <v>90</v>
      </c>
      <c r="AL549" t="s"/>
      <c r="AM549" t="s"/>
      <c r="AN549" t="s">
        <v>93</v>
      </c>
      <c r="AO549" t="s">
        <v>130</v>
      </c>
      <c r="AP549" t="n">
        <v>98</v>
      </c>
      <c r="AQ549" t="s">
        <v>91</v>
      </c>
      <c r="AR549" t="s"/>
      <c r="AS549" t="s"/>
      <c r="AT549" t="s">
        <v>92</v>
      </c>
      <c r="AU549" t="s">
        <v>90</v>
      </c>
      <c r="AV549" t="s"/>
      <c r="AW549" t="s"/>
      <c r="AX549" t="s">
        <v>90</v>
      </c>
      <c r="AY549" t="n">
        <v>1985165</v>
      </c>
      <c r="AZ549" t="s">
        <v>1666</v>
      </c>
      <c r="BA549" t="s">
        <v>1667</v>
      </c>
      <c r="BB549" t="s">
        <v>1668</v>
      </c>
      <c r="BC549" t="n">
        <v>4.912932</v>
      </c>
      <c r="BD549" t="n">
        <v>52.365862</v>
      </c>
      <c r="BE549" t="s">
        <v>164</v>
      </c>
      <c r="BF549" t="s">
        <v>83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127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1671</v>
      </c>
      <c r="F550" t="n">
        <v>131112</v>
      </c>
      <c r="G550" t="s">
        <v>74</v>
      </c>
      <c r="H550" t="s">
        <v>75</v>
      </c>
      <c r="I550" t="s"/>
      <c r="J550" t="s">
        <v>76</v>
      </c>
      <c r="K550" t="n">
        <v>78.5</v>
      </c>
      <c r="L550" t="s">
        <v>77</v>
      </c>
      <c r="M550" t="s"/>
      <c r="N550" t="s">
        <v>285</v>
      </c>
      <c r="O550" t="s">
        <v>79</v>
      </c>
      <c r="P550" t="s">
        <v>1671</v>
      </c>
      <c r="Q550" t="s"/>
      <c r="R550" t="s">
        <v>81</v>
      </c>
      <c r="S550" t="s">
        <v>216</v>
      </c>
      <c r="T550" t="s">
        <v>83</v>
      </c>
      <c r="U550" t="s">
        <v>84</v>
      </c>
      <c r="V550" t="s">
        <v>85</v>
      </c>
      <c r="W550" t="s">
        <v>86</v>
      </c>
      <c r="X550" t="s"/>
      <c r="Y550" t="s">
        <v>87</v>
      </c>
      <c r="Z550">
        <f>HYPERLINK("https://hotelmonitor-cachepage.eclerx.com/savepage/tk_154417033196441_sr_8422.html","info")</f>
        <v/>
      </c>
      <c r="AA550" t="n">
        <v>56075</v>
      </c>
      <c r="AB550" t="s">
        <v>1672</v>
      </c>
      <c r="AC550" t="s"/>
      <c r="AD550" t="s">
        <v>89</v>
      </c>
      <c r="AE550" t="s"/>
      <c r="AF550" t="s"/>
      <c r="AG550" t="s"/>
      <c r="AH550" t="s"/>
      <c r="AI550" t="s"/>
      <c r="AJ550" t="s"/>
      <c r="AK550" t="s">
        <v>90</v>
      </c>
      <c r="AL550" t="s"/>
      <c r="AM550" t="s"/>
      <c r="AN550" t="s">
        <v>90</v>
      </c>
      <c r="AO550" t="s"/>
      <c r="AP550" t="n">
        <v>19</v>
      </c>
      <c r="AQ550" t="s">
        <v>91</v>
      </c>
      <c r="AR550" t="s"/>
      <c r="AS550" t="s"/>
      <c r="AT550" t="s">
        <v>92</v>
      </c>
      <c r="AU550" t="s">
        <v>90</v>
      </c>
      <c r="AV550" t="s"/>
      <c r="AW550" t="s"/>
      <c r="AX550" t="s">
        <v>90</v>
      </c>
      <c r="AY550" t="n">
        <v>4521087</v>
      </c>
      <c r="AZ550" t="s">
        <v>1613</v>
      </c>
      <c r="BA550" t="s">
        <v>1673</v>
      </c>
      <c r="BB550" t="s">
        <v>1674</v>
      </c>
      <c r="BC550" t="n">
        <v>5.178202</v>
      </c>
      <c r="BD550" t="n">
        <v>52.283414</v>
      </c>
      <c r="BE550" t="s">
        <v>169</v>
      </c>
      <c r="BF550" t="s">
        <v>83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1675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1671</v>
      </c>
      <c r="F551" t="n">
        <v>131112</v>
      </c>
      <c r="G551" t="s">
        <v>74</v>
      </c>
      <c r="H551" t="s">
        <v>75</v>
      </c>
      <c r="I551" t="s"/>
      <c r="J551" t="s">
        <v>76</v>
      </c>
      <c r="K551" t="n">
        <v>92.5</v>
      </c>
      <c r="L551" t="s">
        <v>77</v>
      </c>
      <c r="M551" t="s"/>
      <c r="N551" t="s">
        <v>512</v>
      </c>
      <c r="O551" t="s">
        <v>79</v>
      </c>
      <c r="P551" t="s">
        <v>1671</v>
      </c>
      <c r="Q551" t="s"/>
      <c r="R551" t="s">
        <v>81</v>
      </c>
      <c r="S551" t="s">
        <v>219</v>
      </c>
      <c r="T551" t="s">
        <v>83</v>
      </c>
      <c r="U551" t="s">
        <v>84</v>
      </c>
      <c r="V551" t="s">
        <v>85</v>
      </c>
      <c r="W551" t="s">
        <v>86</v>
      </c>
      <c r="X551" t="s"/>
      <c r="Y551" t="s">
        <v>87</v>
      </c>
      <c r="Z551">
        <f>HYPERLINK("https://hotelmonitor-cachepage.eclerx.com/savepage/tk_154417033196441_sr_8422.html","info")</f>
        <v/>
      </c>
      <c r="AA551" t="n">
        <v>56075</v>
      </c>
      <c r="AB551" t="s">
        <v>1676</v>
      </c>
      <c r="AC551" t="s"/>
      <c r="AD551" t="s">
        <v>89</v>
      </c>
      <c r="AE551" t="s"/>
      <c r="AF551" t="s"/>
      <c r="AG551" t="s"/>
      <c r="AH551" t="s"/>
      <c r="AI551" t="s"/>
      <c r="AJ551" t="s"/>
      <c r="AK551" t="s">
        <v>90</v>
      </c>
      <c r="AL551" t="s"/>
      <c r="AM551" t="s"/>
      <c r="AN551" t="s">
        <v>90</v>
      </c>
      <c r="AO551" t="s"/>
      <c r="AP551" t="n">
        <v>19</v>
      </c>
      <c r="AQ551" t="s">
        <v>91</v>
      </c>
      <c r="AR551" t="s"/>
      <c r="AS551" t="s"/>
      <c r="AT551" t="s">
        <v>92</v>
      </c>
      <c r="AU551" t="s">
        <v>90</v>
      </c>
      <c r="AV551" t="s"/>
      <c r="AW551" t="s"/>
      <c r="AX551" t="s">
        <v>90</v>
      </c>
      <c r="AY551" t="n">
        <v>4521087</v>
      </c>
      <c r="AZ551" t="s">
        <v>1613</v>
      </c>
      <c r="BA551" t="s">
        <v>1673</v>
      </c>
      <c r="BB551" t="s">
        <v>1674</v>
      </c>
      <c r="BC551" t="n">
        <v>5.178202</v>
      </c>
      <c r="BD551" t="n">
        <v>52.283414</v>
      </c>
      <c r="BE551" t="s">
        <v>1039</v>
      </c>
      <c r="BF551" t="s">
        <v>83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1675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1671</v>
      </c>
      <c r="F552" t="n">
        <v>131112</v>
      </c>
      <c r="G552" t="s">
        <v>74</v>
      </c>
      <c r="H552" t="s">
        <v>75</v>
      </c>
      <c r="I552" t="s"/>
      <c r="J552" t="s">
        <v>76</v>
      </c>
      <c r="K552" t="n">
        <v>69</v>
      </c>
      <c r="L552" t="s">
        <v>77</v>
      </c>
      <c r="M552" t="s"/>
      <c r="N552" t="s">
        <v>1677</v>
      </c>
      <c r="O552" t="s">
        <v>79</v>
      </c>
      <c r="P552" t="s">
        <v>1671</v>
      </c>
      <c r="Q552" t="s"/>
      <c r="R552" t="s">
        <v>81</v>
      </c>
      <c r="S552" t="s">
        <v>678</v>
      </c>
      <c r="T552" t="s">
        <v>83</v>
      </c>
      <c r="U552" t="s">
        <v>84</v>
      </c>
      <c r="V552" t="s">
        <v>85</v>
      </c>
      <c r="W552" t="s">
        <v>86</v>
      </c>
      <c r="X552" t="s"/>
      <c r="Y552" t="s">
        <v>87</v>
      </c>
      <c r="Z552">
        <f>HYPERLINK("https://hotelmonitor-cachepage.eclerx.com/savepage/tk_154417033196441_sr_8422.html","info")</f>
        <v/>
      </c>
      <c r="AA552" t="n">
        <v>56075</v>
      </c>
      <c r="AB552" t="s">
        <v>1678</v>
      </c>
      <c r="AC552" t="s"/>
      <c r="AD552" t="s">
        <v>89</v>
      </c>
      <c r="AE552" t="s"/>
      <c r="AF552" t="s"/>
      <c r="AG552" t="s"/>
      <c r="AH552" t="s"/>
      <c r="AI552" t="s"/>
      <c r="AJ552" t="s"/>
      <c r="AK552" t="s">
        <v>90</v>
      </c>
      <c r="AL552" t="s"/>
      <c r="AM552" t="s"/>
      <c r="AN552" t="s">
        <v>90</v>
      </c>
      <c r="AO552" t="s"/>
      <c r="AP552" t="n">
        <v>19</v>
      </c>
      <c r="AQ552" t="s">
        <v>91</v>
      </c>
      <c r="AR552" t="s"/>
      <c r="AS552" t="s"/>
      <c r="AT552" t="s">
        <v>92</v>
      </c>
      <c r="AU552" t="s">
        <v>90</v>
      </c>
      <c r="AV552" t="s"/>
      <c r="AW552" t="s"/>
      <c r="AX552" t="s">
        <v>90</v>
      </c>
      <c r="AY552" t="n">
        <v>4521087</v>
      </c>
      <c r="AZ552" t="s">
        <v>1613</v>
      </c>
      <c r="BA552" t="s">
        <v>1673</v>
      </c>
      <c r="BB552" t="s">
        <v>1674</v>
      </c>
      <c r="BC552" t="n">
        <v>5.178202</v>
      </c>
      <c r="BD552" t="n">
        <v>52.283414</v>
      </c>
      <c r="BE552" t="s">
        <v>1679</v>
      </c>
      <c r="BF552" t="s">
        <v>83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1675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1671</v>
      </c>
      <c r="F553" t="n">
        <v>131112</v>
      </c>
      <c r="G553" t="s">
        <v>74</v>
      </c>
      <c r="H553" t="s">
        <v>75</v>
      </c>
      <c r="I553" t="s"/>
      <c r="J553" t="s">
        <v>76</v>
      </c>
      <c r="K553" t="n">
        <v>83</v>
      </c>
      <c r="L553" t="s">
        <v>77</v>
      </c>
      <c r="M553" t="s"/>
      <c r="N553" t="s">
        <v>1680</v>
      </c>
      <c r="O553" t="s">
        <v>79</v>
      </c>
      <c r="P553" t="s">
        <v>1671</v>
      </c>
      <c r="Q553" t="s"/>
      <c r="R553" t="s">
        <v>81</v>
      </c>
      <c r="S553" t="s">
        <v>1664</v>
      </c>
      <c r="T553" t="s">
        <v>83</v>
      </c>
      <c r="U553" t="s">
        <v>84</v>
      </c>
      <c r="V553" t="s">
        <v>85</v>
      </c>
      <c r="W553" t="s">
        <v>86</v>
      </c>
      <c r="X553" t="s"/>
      <c r="Y553" t="s">
        <v>87</v>
      </c>
      <c r="Z553">
        <f>HYPERLINK("https://hotelmonitor-cachepage.eclerx.com/savepage/tk_154417033196441_sr_8422.html","info")</f>
        <v/>
      </c>
      <c r="AA553" t="n">
        <v>56075</v>
      </c>
      <c r="AB553" t="s">
        <v>1681</v>
      </c>
      <c r="AC553" t="s"/>
      <c r="AD553" t="s">
        <v>89</v>
      </c>
      <c r="AE553" t="s"/>
      <c r="AF553" t="s"/>
      <c r="AG553" t="s"/>
      <c r="AH553" t="s"/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19</v>
      </c>
      <c r="AQ553" t="s">
        <v>91</v>
      </c>
      <c r="AR553" t="s"/>
      <c r="AS553" t="s"/>
      <c r="AT553" t="s">
        <v>92</v>
      </c>
      <c r="AU553" t="s">
        <v>90</v>
      </c>
      <c r="AV553" t="s"/>
      <c r="AW553" t="s"/>
      <c r="AX553" t="s">
        <v>90</v>
      </c>
      <c r="AY553" t="n">
        <v>4521087</v>
      </c>
      <c r="AZ553" t="s">
        <v>1613</v>
      </c>
      <c r="BA553" t="s">
        <v>1673</v>
      </c>
      <c r="BB553" t="s">
        <v>1674</v>
      </c>
      <c r="BC553" t="n">
        <v>5.178202</v>
      </c>
      <c r="BD553" t="n">
        <v>52.283414</v>
      </c>
      <c r="BE553" t="s">
        <v>291</v>
      </c>
      <c r="BF553" t="s">
        <v>83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1675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1671</v>
      </c>
      <c r="F554" t="n">
        <v>131112</v>
      </c>
      <c r="G554" t="s">
        <v>74</v>
      </c>
      <c r="H554" t="s">
        <v>75</v>
      </c>
      <c r="I554" t="s"/>
      <c r="J554" t="s">
        <v>76</v>
      </c>
      <c r="K554" t="n">
        <v>122</v>
      </c>
      <c r="L554" t="s">
        <v>77</v>
      </c>
      <c r="M554" t="s"/>
      <c r="N554" t="s">
        <v>499</v>
      </c>
      <c r="O554" t="s">
        <v>79</v>
      </c>
      <c r="P554" t="s">
        <v>1671</v>
      </c>
      <c r="Q554" t="s"/>
      <c r="R554" t="s">
        <v>81</v>
      </c>
      <c r="S554" t="s">
        <v>1441</v>
      </c>
      <c r="T554" t="s">
        <v>83</v>
      </c>
      <c r="U554" t="s">
        <v>84</v>
      </c>
      <c r="V554" t="s">
        <v>85</v>
      </c>
      <c r="W554" t="s">
        <v>108</v>
      </c>
      <c r="X554" t="s"/>
      <c r="Y554" t="s">
        <v>87</v>
      </c>
      <c r="Z554">
        <f>HYPERLINK("https://hotelmonitor-cachepage.eclerx.com/savepage/tk_154417033196441_sr_8422.html","info")</f>
        <v/>
      </c>
      <c r="AA554" t="n">
        <v>56075</v>
      </c>
      <c r="AB554" t="s">
        <v>1682</v>
      </c>
      <c r="AC554" t="s"/>
      <c r="AD554" t="s">
        <v>89</v>
      </c>
      <c r="AE554" t="s"/>
      <c r="AF554" t="s"/>
      <c r="AG554" t="s"/>
      <c r="AH554" t="s"/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19</v>
      </c>
      <c r="AQ554" t="s">
        <v>91</v>
      </c>
      <c r="AR554" t="s"/>
      <c r="AS554" t="s"/>
      <c r="AT554" t="s">
        <v>92</v>
      </c>
      <c r="AU554" t="s">
        <v>90</v>
      </c>
      <c r="AV554" t="s"/>
      <c r="AW554" t="s"/>
      <c r="AX554" t="s">
        <v>90</v>
      </c>
      <c r="AY554" t="n">
        <v>4521087</v>
      </c>
      <c r="AZ554" t="s">
        <v>1613</v>
      </c>
      <c r="BA554" t="s">
        <v>1673</v>
      </c>
      <c r="BB554" t="s">
        <v>1674</v>
      </c>
      <c r="BC554" t="n">
        <v>5.178202</v>
      </c>
      <c r="BD554" t="n">
        <v>52.283414</v>
      </c>
      <c r="BE554" t="s">
        <v>647</v>
      </c>
      <c r="BF554" t="s">
        <v>83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1675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1671</v>
      </c>
      <c r="F555" t="n">
        <v>131112</v>
      </c>
      <c r="G555" t="s">
        <v>74</v>
      </c>
      <c r="H555" t="s">
        <v>75</v>
      </c>
      <c r="I555" t="s"/>
      <c r="J555" t="s">
        <v>76</v>
      </c>
      <c r="K555" t="n">
        <v>108</v>
      </c>
      <c r="L555" t="s">
        <v>77</v>
      </c>
      <c r="M555" t="s"/>
      <c r="N555" t="s">
        <v>1683</v>
      </c>
      <c r="O555" t="s">
        <v>79</v>
      </c>
      <c r="P555" t="s">
        <v>1671</v>
      </c>
      <c r="Q555" t="s"/>
      <c r="R555" t="s">
        <v>81</v>
      </c>
      <c r="S555" t="s">
        <v>1346</v>
      </c>
      <c r="T555" t="s">
        <v>83</v>
      </c>
      <c r="U555" t="s">
        <v>84</v>
      </c>
      <c r="V555" t="s">
        <v>85</v>
      </c>
      <c r="W555" t="s">
        <v>108</v>
      </c>
      <c r="X555" t="s"/>
      <c r="Y555" t="s">
        <v>87</v>
      </c>
      <c r="Z555">
        <f>HYPERLINK("https://hotelmonitor-cachepage.eclerx.com/savepage/tk_154417033196441_sr_8422.html","info")</f>
        <v/>
      </c>
      <c r="AA555" t="n">
        <v>56075</v>
      </c>
      <c r="AB555" t="s">
        <v>1684</v>
      </c>
      <c r="AC555" t="s"/>
      <c r="AD555" t="s">
        <v>89</v>
      </c>
      <c r="AE555" t="s"/>
      <c r="AF555" t="s"/>
      <c r="AG555" t="s"/>
      <c r="AH555" t="s"/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19</v>
      </c>
      <c r="AQ555" t="s">
        <v>91</v>
      </c>
      <c r="AR555" t="s"/>
      <c r="AS555" t="s"/>
      <c r="AT555" t="s">
        <v>92</v>
      </c>
      <c r="AU555" t="s">
        <v>90</v>
      </c>
      <c r="AV555" t="s"/>
      <c r="AW555" t="s"/>
      <c r="AX555" t="s">
        <v>90</v>
      </c>
      <c r="AY555" t="n">
        <v>4521087</v>
      </c>
      <c r="AZ555" t="s">
        <v>1613</v>
      </c>
      <c r="BA555" t="s">
        <v>1673</v>
      </c>
      <c r="BB555" t="s">
        <v>1674</v>
      </c>
      <c r="BC555" t="n">
        <v>5.178202</v>
      </c>
      <c r="BD555" t="n">
        <v>52.283414</v>
      </c>
      <c r="BE555" t="s">
        <v>1685</v>
      </c>
      <c r="BF555" t="s">
        <v>83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1675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1671</v>
      </c>
      <c r="F556" t="n">
        <v>131112</v>
      </c>
      <c r="G556" t="s">
        <v>74</v>
      </c>
      <c r="H556" t="s">
        <v>75</v>
      </c>
      <c r="I556" t="s"/>
      <c r="J556" t="s">
        <v>76</v>
      </c>
      <c r="K556" t="n">
        <v>92.5</v>
      </c>
      <c r="L556" t="s">
        <v>77</v>
      </c>
      <c r="M556" t="s"/>
      <c r="N556" t="s">
        <v>507</v>
      </c>
      <c r="O556" t="s">
        <v>79</v>
      </c>
      <c r="P556" t="s">
        <v>1671</v>
      </c>
      <c r="Q556" t="s"/>
      <c r="R556" t="s">
        <v>81</v>
      </c>
      <c r="S556" t="s">
        <v>219</v>
      </c>
      <c r="T556" t="s">
        <v>83</v>
      </c>
      <c r="U556" t="s">
        <v>84</v>
      </c>
      <c r="V556" t="s">
        <v>85</v>
      </c>
      <c r="W556" t="s">
        <v>108</v>
      </c>
      <c r="X556" t="s"/>
      <c r="Y556" t="s">
        <v>87</v>
      </c>
      <c r="Z556">
        <f>HYPERLINK("https://hotelmonitor-cachepage.eclerx.com/savepage/tk_154417033196441_sr_8422.html","info")</f>
        <v/>
      </c>
      <c r="AA556" t="n">
        <v>56075</v>
      </c>
      <c r="AB556" t="s">
        <v>1686</v>
      </c>
      <c r="AC556" t="s"/>
      <c r="AD556" t="s">
        <v>89</v>
      </c>
      <c r="AE556" t="s"/>
      <c r="AF556" t="s"/>
      <c r="AG556" t="s"/>
      <c r="AH556" t="s"/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19</v>
      </c>
      <c r="AQ556" t="s">
        <v>91</v>
      </c>
      <c r="AR556" t="s"/>
      <c r="AS556" t="s"/>
      <c r="AT556" t="s">
        <v>92</v>
      </c>
      <c r="AU556" t="s">
        <v>90</v>
      </c>
      <c r="AV556" t="s"/>
      <c r="AW556" t="s"/>
      <c r="AX556" t="s">
        <v>90</v>
      </c>
      <c r="AY556" t="n">
        <v>4521087</v>
      </c>
      <c r="AZ556" t="s">
        <v>1613</v>
      </c>
      <c r="BA556" t="s">
        <v>1673</v>
      </c>
      <c r="BB556" t="s">
        <v>1674</v>
      </c>
      <c r="BC556" t="n">
        <v>5.178202</v>
      </c>
      <c r="BD556" t="n">
        <v>52.283414</v>
      </c>
      <c r="BE556" t="s">
        <v>1039</v>
      </c>
      <c r="BF556" t="s">
        <v>83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1675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1671</v>
      </c>
      <c r="F557" t="n">
        <v>131112</v>
      </c>
      <c r="G557" t="s">
        <v>74</v>
      </c>
      <c r="H557" t="s">
        <v>75</v>
      </c>
      <c r="I557" t="s"/>
      <c r="J557" t="s">
        <v>76</v>
      </c>
      <c r="K557" t="n">
        <v>78.5</v>
      </c>
      <c r="L557" t="s">
        <v>77</v>
      </c>
      <c r="M557" t="s"/>
      <c r="N557" t="s">
        <v>1687</v>
      </c>
      <c r="O557" t="s">
        <v>79</v>
      </c>
      <c r="P557" t="s">
        <v>1671</v>
      </c>
      <c r="Q557" t="s"/>
      <c r="R557" t="s">
        <v>81</v>
      </c>
      <c r="S557" t="s">
        <v>216</v>
      </c>
      <c r="T557" t="s">
        <v>83</v>
      </c>
      <c r="U557" t="s">
        <v>84</v>
      </c>
      <c r="V557" t="s">
        <v>85</v>
      </c>
      <c r="W557" t="s">
        <v>108</v>
      </c>
      <c r="X557" t="s"/>
      <c r="Y557" t="s">
        <v>87</v>
      </c>
      <c r="Z557">
        <f>HYPERLINK("https://hotelmonitor-cachepage.eclerx.com/savepage/tk_154417033196441_sr_8422.html","info")</f>
        <v/>
      </c>
      <c r="AA557" t="n">
        <v>56075</v>
      </c>
      <c r="AB557" t="s">
        <v>1688</v>
      </c>
      <c r="AC557" t="s"/>
      <c r="AD557" t="s">
        <v>89</v>
      </c>
      <c r="AE557" t="s"/>
      <c r="AF557" t="s"/>
      <c r="AG557" t="s"/>
      <c r="AH557" t="s"/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19</v>
      </c>
      <c r="AQ557" t="s">
        <v>91</v>
      </c>
      <c r="AR557" t="s"/>
      <c r="AS557" t="s"/>
      <c r="AT557" t="s">
        <v>92</v>
      </c>
      <c r="AU557" t="s">
        <v>90</v>
      </c>
      <c r="AV557" t="s"/>
      <c r="AW557" t="s"/>
      <c r="AX557" t="s">
        <v>90</v>
      </c>
      <c r="AY557" t="n">
        <v>4521087</v>
      </c>
      <c r="AZ557" t="s">
        <v>1613</v>
      </c>
      <c r="BA557" t="s">
        <v>1673</v>
      </c>
      <c r="BB557" t="s">
        <v>1674</v>
      </c>
      <c r="BC557" t="n">
        <v>5.178202</v>
      </c>
      <c r="BD557" t="n">
        <v>52.283414</v>
      </c>
      <c r="BE557" t="s">
        <v>169</v>
      </c>
      <c r="BF557" t="s">
        <v>83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1675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1671</v>
      </c>
      <c r="F558" t="n">
        <v>131112</v>
      </c>
      <c r="G558" t="s">
        <v>74</v>
      </c>
      <c r="H558" t="s">
        <v>75</v>
      </c>
      <c r="I558" t="s"/>
      <c r="J558" t="s">
        <v>76</v>
      </c>
      <c r="K558" t="n">
        <v>98.5</v>
      </c>
      <c r="L558" t="s">
        <v>77</v>
      </c>
      <c r="M558" t="s"/>
      <c r="N558" t="s">
        <v>153</v>
      </c>
      <c r="O558" t="s">
        <v>79</v>
      </c>
      <c r="P558" t="s">
        <v>1671</v>
      </c>
      <c r="Q558" t="s"/>
      <c r="R558" t="s">
        <v>81</v>
      </c>
      <c r="S558" t="s">
        <v>1268</v>
      </c>
      <c r="T558" t="s">
        <v>83</v>
      </c>
      <c r="U558" t="s">
        <v>84</v>
      </c>
      <c r="V558" t="s">
        <v>85</v>
      </c>
      <c r="W558" t="s">
        <v>108</v>
      </c>
      <c r="X558" t="s"/>
      <c r="Y558" t="s">
        <v>87</v>
      </c>
      <c r="Z558">
        <f>HYPERLINK("https://hotelmonitor-cachepage.eclerx.com/savepage/tk_154417033196441_sr_8422.html","info")</f>
        <v/>
      </c>
      <c r="AA558" t="n">
        <v>56075</v>
      </c>
      <c r="AB558" t="s">
        <v>1689</v>
      </c>
      <c r="AC558" t="s"/>
      <c r="AD558" t="s">
        <v>89</v>
      </c>
      <c r="AE558" t="s"/>
      <c r="AF558" t="s"/>
      <c r="AG558" t="s"/>
      <c r="AH558" t="s"/>
      <c r="AI558" t="s"/>
      <c r="AJ558" t="s"/>
      <c r="AK558" t="s">
        <v>90</v>
      </c>
      <c r="AL558" t="s"/>
      <c r="AM558" t="s"/>
      <c r="AN558" t="s">
        <v>90</v>
      </c>
      <c r="AO558" t="s"/>
      <c r="AP558" t="n">
        <v>19</v>
      </c>
      <c r="AQ558" t="s">
        <v>91</v>
      </c>
      <c r="AR558" t="s"/>
      <c r="AS558" t="s"/>
      <c r="AT558" t="s">
        <v>92</v>
      </c>
      <c r="AU558" t="s">
        <v>90</v>
      </c>
      <c r="AV558" t="s"/>
      <c r="AW558" t="s"/>
      <c r="AX558" t="s">
        <v>90</v>
      </c>
      <c r="AY558" t="n">
        <v>4521087</v>
      </c>
      <c r="AZ558" t="s">
        <v>1613</v>
      </c>
      <c r="BA558" t="s">
        <v>1673</v>
      </c>
      <c r="BB558" t="s">
        <v>1674</v>
      </c>
      <c r="BC558" t="n">
        <v>5.178202</v>
      </c>
      <c r="BD558" t="n">
        <v>52.283414</v>
      </c>
      <c r="BE558" t="s">
        <v>132</v>
      </c>
      <c r="BF558" t="s">
        <v>83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1675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1671</v>
      </c>
      <c r="F559" t="n">
        <v>131112</v>
      </c>
      <c r="G559" t="s">
        <v>74</v>
      </c>
      <c r="H559" t="s">
        <v>75</v>
      </c>
      <c r="I559" t="s"/>
      <c r="J559" t="s">
        <v>76</v>
      </c>
      <c r="K559" t="n">
        <v>112.25</v>
      </c>
      <c r="L559" t="s">
        <v>77</v>
      </c>
      <c r="M559" t="s"/>
      <c r="N559" t="s">
        <v>277</v>
      </c>
      <c r="O559" t="s">
        <v>79</v>
      </c>
      <c r="P559" t="s">
        <v>1671</v>
      </c>
      <c r="Q559" t="s"/>
      <c r="R559" t="s">
        <v>81</v>
      </c>
      <c r="S559" t="s">
        <v>1066</v>
      </c>
      <c r="T559" t="s">
        <v>83</v>
      </c>
      <c r="U559" t="s">
        <v>84</v>
      </c>
      <c r="V559" t="s">
        <v>85</v>
      </c>
      <c r="W559" t="s">
        <v>108</v>
      </c>
      <c r="X559" t="s"/>
      <c r="Y559" t="s">
        <v>87</v>
      </c>
      <c r="Z559">
        <f>HYPERLINK("https://hotelmonitor-cachepage.eclerx.com/savepage/tk_154417033196441_sr_8422.html","info")</f>
        <v/>
      </c>
      <c r="AA559" t="n">
        <v>56075</v>
      </c>
      <c r="AB559" t="s">
        <v>1690</v>
      </c>
      <c r="AC559" t="s"/>
      <c r="AD559" t="s">
        <v>89</v>
      </c>
      <c r="AE559" t="s"/>
      <c r="AF559" t="s"/>
      <c r="AG559" t="s"/>
      <c r="AH559" t="s"/>
      <c r="AI559" t="s"/>
      <c r="AJ559" t="s"/>
      <c r="AK559" t="s">
        <v>90</v>
      </c>
      <c r="AL559" t="s"/>
      <c r="AM559" t="s"/>
      <c r="AN559" t="s">
        <v>90</v>
      </c>
      <c r="AO559" t="s"/>
      <c r="AP559" t="n">
        <v>19</v>
      </c>
      <c r="AQ559" t="s">
        <v>91</v>
      </c>
      <c r="AR559" t="s"/>
      <c r="AS559" t="s"/>
      <c r="AT559" t="s">
        <v>92</v>
      </c>
      <c r="AU559" t="s">
        <v>90</v>
      </c>
      <c r="AV559" t="s"/>
      <c r="AW559" t="s"/>
      <c r="AX559" t="s">
        <v>90</v>
      </c>
      <c r="AY559" t="n">
        <v>4521087</v>
      </c>
      <c r="AZ559" t="s">
        <v>1613</v>
      </c>
      <c r="BA559" t="s">
        <v>1673</v>
      </c>
      <c r="BB559" t="s">
        <v>1674</v>
      </c>
      <c r="BC559" t="n">
        <v>5.178202</v>
      </c>
      <c r="BD559" t="n">
        <v>52.283414</v>
      </c>
      <c r="BE559" t="s">
        <v>1691</v>
      </c>
      <c r="BF559" t="s">
        <v>83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1675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1692</v>
      </c>
      <c r="F560" t="n">
        <v>1600517</v>
      </c>
      <c r="G560" t="s">
        <v>74</v>
      </c>
      <c r="H560" t="s">
        <v>75</v>
      </c>
      <c r="I560" t="s"/>
      <c r="J560" t="s">
        <v>76</v>
      </c>
      <c r="K560" t="n">
        <v>75</v>
      </c>
      <c r="L560" t="s">
        <v>77</v>
      </c>
      <c r="M560" t="s"/>
      <c r="N560" t="s">
        <v>660</v>
      </c>
      <c r="O560" t="s">
        <v>79</v>
      </c>
      <c r="P560" t="s">
        <v>1692</v>
      </c>
      <c r="Q560" t="s"/>
      <c r="R560" t="s">
        <v>120</v>
      </c>
      <c r="S560" t="s">
        <v>604</v>
      </c>
      <c r="T560" t="s">
        <v>83</v>
      </c>
      <c r="U560" t="s">
        <v>84</v>
      </c>
      <c r="V560" t="s">
        <v>85</v>
      </c>
      <c r="W560" t="s">
        <v>86</v>
      </c>
      <c r="X560" t="s"/>
      <c r="Y560" t="s">
        <v>87</v>
      </c>
      <c r="Z560">
        <f>HYPERLINK("https://hotelmonitor-cachepage.eclerx.com/savepage/tk_15441703796792698_sr_8422.html","info")</f>
        <v/>
      </c>
      <c r="AA560" t="n">
        <v>237560</v>
      </c>
      <c r="AB560" t="s">
        <v>1693</v>
      </c>
      <c r="AC560" t="s"/>
      <c r="AD560" t="s">
        <v>89</v>
      </c>
      <c r="AE560" t="s"/>
      <c r="AF560" t="s"/>
      <c r="AG560" t="s"/>
      <c r="AH560" t="s"/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117</v>
      </c>
      <c r="AQ560" t="s">
        <v>91</v>
      </c>
      <c r="AR560" t="s"/>
      <c r="AS560" t="s"/>
      <c r="AT560" t="s">
        <v>92</v>
      </c>
      <c r="AU560" t="s">
        <v>90</v>
      </c>
      <c r="AV560" t="s"/>
      <c r="AW560" t="s"/>
      <c r="AX560" t="s">
        <v>93</v>
      </c>
      <c r="AY560" t="n">
        <v>6244372</v>
      </c>
      <c r="AZ560" t="s">
        <v>1694</v>
      </c>
      <c r="BA560" t="s">
        <v>1695</v>
      </c>
      <c r="BB560" t="s">
        <v>1696</v>
      </c>
      <c r="BC560" t="n">
        <v>4.811238</v>
      </c>
      <c r="BD560" t="n">
        <v>52.43969</v>
      </c>
      <c r="BE560" t="s">
        <v>983</v>
      </c>
      <c r="BF560" t="s">
        <v>83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1697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1692</v>
      </c>
      <c r="F561" t="n">
        <v>1600517</v>
      </c>
      <c r="G561" t="s">
        <v>74</v>
      </c>
      <c r="H561" t="s">
        <v>75</v>
      </c>
      <c r="I561" t="s"/>
      <c r="J561" t="s">
        <v>76</v>
      </c>
      <c r="K561" t="n">
        <v>82.5</v>
      </c>
      <c r="L561" t="s">
        <v>77</v>
      </c>
      <c r="M561" t="s"/>
      <c r="N561" t="s">
        <v>662</v>
      </c>
      <c r="O561" t="s">
        <v>79</v>
      </c>
      <c r="P561" t="s">
        <v>1692</v>
      </c>
      <c r="Q561" t="s"/>
      <c r="R561" t="s">
        <v>120</v>
      </c>
      <c r="S561" t="s">
        <v>665</v>
      </c>
      <c r="T561" t="s">
        <v>83</v>
      </c>
      <c r="U561" t="s">
        <v>84</v>
      </c>
      <c r="V561" t="s">
        <v>85</v>
      </c>
      <c r="W561" t="s">
        <v>86</v>
      </c>
      <c r="X561" t="s"/>
      <c r="Y561" t="s">
        <v>87</v>
      </c>
      <c r="Z561">
        <f>HYPERLINK("https://hotelmonitor-cachepage.eclerx.com/savepage/tk_15441703796792698_sr_8422.html","info")</f>
        <v/>
      </c>
      <c r="AA561" t="n">
        <v>237560</v>
      </c>
      <c r="AB561" t="s">
        <v>1698</v>
      </c>
      <c r="AC561" t="s"/>
      <c r="AD561" t="s">
        <v>89</v>
      </c>
      <c r="AE561" t="s"/>
      <c r="AF561" t="s"/>
      <c r="AG561" t="s"/>
      <c r="AH561" t="s"/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117</v>
      </c>
      <c r="AQ561" t="s">
        <v>91</v>
      </c>
      <c r="AR561" t="s"/>
      <c r="AS561" t="s"/>
      <c r="AT561" t="s">
        <v>92</v>
      </c>
      <c r="AU561" t="s">
        <v>90</v>
      </c>
      <c r="AV561" t="s"/>
      <c r="AW561" t="s"/>
      <c r="AX561" t="s">
        <v>93</v>
      </c>
      <c r="AY561" t="n">
        <v>6244372</v>
      </c>
      <c r="AZ561" t="s">
        <v>1694</v>
      </c>
      <c r="BA561" t="s">
        <v>1695</v>
      </c>
      <c r="BB561" t="s">
        <v>1696</v>
      </c>
      <c r="BC561" t="n">
        <v>4.811238</v>
      </c>
      <c r="BD561" t="n">
        <v>52.43969</v>
      </c>
      <c r="BE561" t="s">
        <v>1699</v>
      </c>
      <c r="BF561" t="s">
        <v>83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1697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1692</v>
      </c>
      <c r="F562" t="n">
        <v>1600517</v>
      </c>
      <c r="G562" t="s">
        <v>74</v>
      </c>
      <c r="H562" t="s">
        <v>75</v>
      </c>
      <c r="I562" t="s"/>
      <c r="J562" t="s">
        <v>76</v>
      </c>
      <c r="K562" t="n">
        <v>96.5</v>
      </c>
      <c r="L562" t="s">
        <v>77</v>
      </c>
      <c r="M562" t="s"/>
      <c r="N562" t="s">
        <v>1700</v>
      </c>
      <c r="O562" t="s">
        <v>79</v>
      </c>
      <c r="P562" t="s">
        <v>1692</v>
      </c>
      <c r="Q562" t="s"/>
      <c r="R562" t="s">
        <v>120</v>
      </c>
      <c r="S562" t="s">
        <v>892</v>
      </c>
      <c r="T562" t="s">
        <v>83</v>
      </c>
      <c r="U562" t="s">
        <v>84</v>
      </c>
      <c r="V562" t="s">
        <v>85</v>
      </c>
      <c r="W562" t="s">
        <v>86</v>
      </c>
      <c r="X562" t="s"/>
      <c r="Y562" t="s">
        <v>87</v>
      </c>
      <c r="Z562">
        <f>HYPERLINK("https://hotelmonitor-cachepage.eclerx.com/savepage/tk_15441703796792698_sr_8422.html","info")</f>
        <v/>
      </c>
      <c r="AA562" t="n">
        <v>237560</v>
      </c>
      <c r="AB562" t="s">
        <v>1701</v>
      </c>
      <c r="AC562" t="s"/>
      <c r="AD562" t="s">
        <v>89</v>
      </c>
      <c r="AE562" t="s"/>
      <c r="AF562" t="s"/>
      <c r="AG562" t="s"/>
      <c r="AH562" t="s"/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117</v>
      </c>
      <c r="AQ562" t="s">
        <v>91</v>
      </c>
      <c r="AR562" t="s"/>
      <c r="AS562" t="s"/>
      <c r="AT562" t="s">
        <v>92</v>
      </c>
      <c r="AU562" t="s">
        <v>90</v>
      </c>
      <c r="AV562" t="s"/>
      <c r="AW562" t="s"/>
      <c r="AX562" t="s">
        <v>93</v>
      </c>
      <c r="AY562" t="n">
        <v>6244372</v>
      </c>
      <c r="AZ562" t="s">
        <v>1694</v>
      </c>
      <c r="BA562" t="s">
        <v>1695</v>
      </c>
      <c r="BB562" t="s">
        <v>1696</v>
      </c>
      <c r="BC562" t="n">
        <v>4.811238</v>
      </c>
      <c r="BD562" t="n">
        <v>52.43969</v>
      </c>
      <c r="BE562" t="s">
        <v>902</v>
      </c>
      <c r="BF562" t="s">
        <v>83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1697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1692</v>
      </c>
      <c r="F563" t="n">
        <v>1600517</v>
      </c>
      <c r="G563" t="s">
        <v>74</v>
      </c>
      <c r="H563" t="s">
        <v>75</v>
      </c>
      <c r="I563" t="s"/>
      <c r="J563" t="s">
        <v>76</v>
      </c>
      <c r="K563" t="n">
        <v>106</v>
      </c>
      <c r="L563" t="s">
        <v>77</v>
      </c>
      <c r="M563" t="s"/>
      <c r="N563" t="s">
        <v>1702</v>
      </c>
      <c r="O563" t="s">
        <v>79</v>
      </c>
      <c r="P563" t="s">
        <v>1692</v>
      </c>
      <c r="Q563" t="s"/>
      <c r="R563" t="s">
        <v>120</v>
      </c>
      <c r="S563" t="s">
        <v>1703</v>
      </c>
      <c r="T563" t="s">
        <v>83</v>
      </c>
      <c r="U563" t="s">
        <v>84</v>
      </c>
      <c r="V563" t="s">
        <v>85</v>
      </c>
      <c r="W563" t="s">
        <v>86</v>
      </c>
      <c r="X563" t="s"/>
      <c r="Y563" t="s">
        <v>87</v>
      </c>
      <c r="Z563">
        <f>HYPERLINK("https://hotelmonitor-cachepage.eclerx.com/savepage/tk_15441703796792698_sr_8422.html","info")</f>
        <v/>
      </c>
      <c r="AA563" t="n">
        <v>237560</v>
      </c>
      <c r="AB563" t="s">
        <v>1704</v>
      </c>
      <c r="AC563" t="s"/>
      <c r="AD563" t="s">
        <v>89</v>
      </c>
      <c r="AE563" t="s"/>
      <c r="AF563" t="s"/>
      <c r="AG563" t="s"/>
      <c r="AH563" t="s"/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117</v>
      </c>
      <c r="AQ563" t="s">
        <v>91</v>
      </c>
      <c r="AR563" t="s"/>
      <c r="AS563" t="s"/>
      <c r="AT563" t="s">
        <v>92</v>
      </c>
      <c r="AU563" t="s">
        <v>90</v>
      </c>
      <c r="AV563" t="s"/>
      <c r="AW563" t="s"/>
      <c r="AX563" t="s">
        <v>93</v>
      </c>
      <c r="AY563" t="n">
        <v>6244372</v>
      </c>
      <c r="AZ563" t="s">
        <v>1694</v>
      </c>
      <c r="BA563" t="s">
        <v>1695</v>
      </c>
      <c r="BB563" t="s">
        <v>1696</v>
      </c>
      <c r="BC563" t="n">
        <v>4.811238</v>
      </c>
      <c r="BD563" t="n">
        <v>52.43969</v>
      </c>
      <c r="BE563" t="s">
        <v>363</v>
      </c>
      <c r="BF563" t="s">
        <v>83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1697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1692</v>
      </c>
      <c r="F564" t="n">
        <v>1600517</v>
      </c>
      <c r="G564" t="s">
        <v>74</v>
      </c>
      <c r="H564" t="s">
        <v>75</v>
      </c>
      <c r="I564" t="s"/>
      <c r="J564" t="s">
        <v>76</v>
      </c>
      <c r="K564" t="n">
        <v>114</v>
      </c>
      <c r="L564" t="s">
        <v>77</v>
      </c>
      <c r="M564" t="s"/>
      <c r="N564" t="s">
        <v>1705</v>
      </c>
      <c r="O564" t="s">
        <v>79</v>
      </c>
      <c r="P564" t="s">
        <v>1692</v>
      </c>
      <c r="Q564" t="s"/>
      <c r="R564" t="s">
        <v>120</v>
      </c>
      <c r="S564" t="s">
        <v>188</v>
      </c>
      <c r="T564" t="s">
        <v>83</v>
      </c>
      <c r="U564" t="s">
        <v>84</v>
      </c>
      <c r="V564" t="s">
        <v>85</v>
      </c>
      <c r="W564" t="s">
        <v>86</v>
      </c>
      <c r="X564" t="s"/>
      <c r="Y564" t="s">
        <v>87</v>
      </c>
      <c r="Z564">
        <f>HYPERLINK("https://hotelmonitor-cachepage.eclerx.com/savepage/tk_15441703796792698_sr_8422.html","info")</f>
        <v/>
      </c>
      <c r="AA564" t="n">
        <v>237560</v>
      </c>
      <c r="AB564" t="s">
        <v>1706</v>
      </c>
      <c r="AC564" t="s"/>
      <c r="AD564" t="s">
        <v>89</v>
      </c>
      <c r="AE564" t="s"/>
      <c r="AF564" t="s"/>
      <c r="AG564" t="s"/>
      <c r="AH564" t="s"/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117</v>
      </c>
      <c r="AQ564" t="s">
        <v>91</v>
      </c>
      <c r="AR564" t="s"/>
      <c r="AS564" t="s"/>
      <c r="AT564" t="s">
        <v>92</v>
      </c>
      <c r="AU564" t="s">
        <v>90</v>
      </c>
      <c r="AV564" t="s"/>
      <c r="AW564" t="s"/>
      <c r="AX564" t="s">
        <v>93</v>
      </c>
      <c r="AY564" t="n">
        <v>6244372</v>
      </c>
      <c r="AZ564" t="s">
        <v>1694</v>
      </c>
      <c r="BA564" t="s">
        <v>1695</v>
      </c>
      <c r="BB564" t="s">
        <v>1696</v>
      </c>
      <c r="BC564" t="n">
        <v>4.811238</v>
      </c>
      <c r="BD564" t="n">
        <v>52.43969</v>
      </c>
      <c r="BE564" t="s">
        <v>1338</v>
      </c>
      <c r="BF564" t="s">
        <v>83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1697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1692</v>
      </c>
      <c r="F565" t="n">
        <v>1600517</v>
      </c>
      <c r="G565" t="s">
        <v>74</v>
      </c>
      <c r="H565" t="s">
        <v>75</v>
      </c>
      <c r="I565" t="s"/>
      <c r="J565" t="s">
        <v>76</v>
      </c>
      <c r="K565" t="n">
        <v>129.5</v>
      </c>
      <c r="L565" t="s">
        <v>77</v>
      </c>
      <c r="M565" t="s"/>
      <c r="N565" t="s">
        <v>1707</v>
      </c>
      <c r="O565" t="s">
        <v>79</v>
      </c>
      <c r="P565" t="s">
        <v>1692</v>
      </c>
      <c r="Q565" t="s"/>
      <c r="R565" t="s">
        <v>120</v>
      </c>
      <c r="S565" t="s">
        <v>1708</v>
      </c>
      <c r="T565" t="s">
        <v>83</v>
      </c>
      <c r="U565" t="s">
        <v>84</v>
      </c>
      <c r="V565" t="s">
        <v>85</v>
      </c>
      <c r="W565" t="s">
        <v>86</v>
      </c>
      <c r="X565" t="s"/>
      <c r="Y565" t="s">
        <v>87</v>
      </c>
      <c r="Z565">
        <f>HYPERLINK("https://hotelmonitor-cachepage.eclerx.com/savepage/tk_15441703796792698_sr_8422.html","info")</f>
        <v/>
      </c>
      <c r="AA565" t="n">
        <v>237560</v>
      </c>
      <c r="AB565" t="s">
        <v>1709</v>
      </c>
      <c r="AC565" t="s"/>
      <c r="AD565" t="s">
        <v>89</v>
      </c>
      <c r="AE565" t="s"/>
      <c r="AF565" t="s"/>
      <c r="AG565" t="s"/>
      <c r="AH565" t="s"/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117</v>
      </c>
      <c r="AQ565" t="s">
        <v>91</v>
      </c>
      <c r="AR565" t="s"/>
      <c r="AS565" t="s"/>
      <c r="AT565" t="s">
        <v>92</v>
      </c>
      <c r="AU565" t="s">
        <v>90</v>
      </c>
      <c r="AV565" t="s"/>
      <c r="AW565" t="s"/>
      <c r="AX565" t="s">
        <v>93</v>
      </c>
      <c r="AY565" t="n">
        <v>6244372</v>
      </c>
      <c r="AZ565" t="s">
        <v>1694</v>
      </c>
      <c r="BA565" t="s">
        <v>1695</v>
      </c>
      <c r="BB565" t="s">
        <v>1696</v>
      </c>
      <c r="BC565" t="n">
        <v>4.811238</v>
      </c>
      <c r="BD565" t="n">
        <v>52.43969</v>
      </c>
      <c r="BE565" t="s">
        <v>401</v>
      </c>
      <c r="BF565" t="s">
        <v>83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1697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1710</v>
      </c>
      <c r="F566" t="n">
        <v>71981</v>
      </c>
      <c r="G566" t="s">
        <v>74</v>
      </c>
      <c r="H566" t="s">
        <v>75</v>
      </c>
      <c r="I566" t="s"/>
      <c r="J566" t="s">
        <v>76</v>
      </c>
      <c r="K566" t="n">
        <v>279.25</v>
      </c>
      <c r="L566" t="s">
        <v>77</v>
      </c>
      <c r="M566" t="s"/>
      <c r="N566" t="s">
        <v>1711</v>
      </c>
      <c r="O566" t="s">
        <v>79</v>
      </c>
      <c r="P566" t="s">
        <v>1712</v>
      </c>
      <c r="Q566" t="s"/>
      <c r="R566" t="s">
        <v>521</v>
      </c>
      <c r="S566" t="s">
        <v>1713</v>
      </c>
      <c r="T566" t="s">
        <v>83</v>
      </c>
      <c r="U566" t="s">
        <v>84</v>
      </c>
      <c r="V566" t="s">
        <v>85</v>
      </c>
      <c r="W566" t="s">
        <v>108</v>
      </c>
      <c r="X566" t="s"/>
      <c r="Y566" t="s">
        <v>87</v>
      </c>
      <c r="Z566">
        <f>HYPERLINK("https://hotelmonitor-cachepage.eclerx.com/savepage/tk_15441703360702064_sr_8422.html","info")</f>
        <v/>
      </c>
      <c r="AA566" t="n">
        <v>9395</v>
      </c>
      <c r="AB566" t="s">
        <v>1714</v>
      </c>
      <c r="AC566" t="s"/>
      <c r="AD566" t="s">
        <v>89</v>
      </c>
      <c r="AE566" t="s"/>
      <c r="AF566" t="s"/>
      <c r="AG566" t="s"/>
      <c r="AH566" t="s"/>
      <c r="AI566" t="s"/>
      <c r="AJ566" t="s"/>
      <c r="AK566" t="s">
        <v>90</v>
      </c>
      <c r="AL566" t="s"/>
      <c r="AM566" t="s"/>
      <c r="AN566" t="s">
        <v>90</v>
      </c>
      <c r="AO566" t="s"/>
      <c r="AP566" t="n">
        <v>28</v>
      </c>
      <c r="AQ566" t="s">
        <v>91</v>
      </c>
      <c r="AR566" t="s"/>
      <c r="AS566" t="s"/>
      <c r="AT566" t="s">
        <v>92</v>
      </c>
      <c r="AU566" t="s">
        <v>90</v>
      </c>
      <c r="AV566" t="s"/>
      <c r="AW566" t="s"/>
      <c r="AX566" t="s">
        <v>90</v>
      </c>
      <c r="AY566" t="n">
        <v>3038151</v>
      </c>
      <c r="AZ566" t="s">
        <v>1715</v>
      </c>
      <c r="BA566" t="s">
        <v>1716</v>
      </c>
      <c r="BB566" t="s">
        <v>1717</v>
      </c>
      <c r="BC566" t="n">
        <v>4.896</v>
      </c>
      <c r="BD566" t="n">
        <v>52.368</v>
      </c>
      <c r="BE566" t="s">
        <v>1417</v>
      </c>
      <c r="BF566" t="s">
        <v>83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127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1710</v>
      </c>
      <c r="F567" t="n">
        <v>71981</v>
      </c>
      <c r="G567" t="s">
        <v>74</v>
      </c>
      <c r="H567" t="s">
        <v>75</v>
      </c>
      <c r="I567" t="s"/>
      <c r="J567" t="s">
        <v>76</v>
      </c>
      <c r="K567" t="n">
        <v>249.75</v>
      </c>
      <c r="L567" t="s">
        <v>77</v>
      </c>
      <c r="M567" t="s"/>
      <c r="N567" t="s">
        <v>1718</v>
      </c>
      <c r="O567" t="s">
        <v>79</v>
      </c>
      <c r="P567" t="s">
        <v>1712</v>
      </c>
      <c r="Q567" t="s"/>
      <c r="R567" t="s">
        <v>521</v>
      </c>
      <c r="S567" t="s">
        <v>1719</v>
      </c>
      <c r="T567" t="s">
        <v>83</v>
      </c>
      <c r="U567" t="s">
        <v>84</v>
      </c>
      <c r="V567" t="s">
        <v>85</v>
      </c>
      <c r="W567" t="s">
        <v>108</v>
      </c>
      <c r="X567" t="s"/>
      <c r="Y567" t="s">
        <v>87</v>
      </c>
      <c r="Z567">
        <f>HYPERLINK("https://hotelmonitor-cachepage.eclerx.com/savepage/tk_15441703360702064_sr_8422.html","info")</f>
        <v/>
      </c>
      <c r="AA567" t="n">
        <v>9395</v>
      </c>
      <c r="AB567" t="s">
        <v>1720</v>
      </c>
      <c r="AC567" t="s"/>
      <c r="AD567" t="s">
        <v>89</v>
      </c>
      <c r="AE567" t="s"/>
      <c r="AF567" t="s"/>
      <c r="AG567" t="s"/>
      <c r="AH567" t="s"/>
      <c r="AI567" t="s"/>
      <c r="AJ567" t="s"/>
      <c r="AK567" t="s">
        <v>90</v>
      </c>
      <c r="AL567" t="s"/>
      <c r="AM567" t="s"/>
      <c r="AN567" t="s">
        <v>90</v>
      </c>
      <c r="AO567" t="s"/>
      <c r="AP567" t="n">
        <v>28</v>
      </c>
      <c r="AQ567" t="s">
        <v>91</v>
      </c>
      <c r="AR567" t="s"/>
      <c r="AS567" t="s"/>
      <c r="AT567" t="s">
        <v>92</v>
      </c>
      <c r="AU567" t="s">
        <v>90</v>
      </c>
      <c r="AV567" t="s"/>
      <c r="AW567" t="s"/>
      <c r="AX567" t="s">
        <v>90</v>
      </c>
      <c r="AY567" t="n">
        <v>3038151</v>
      </c>
      <c r="AZ567" t="s">
        <v>1715</v>
      </c>
      <c r="BA567" t="s">
        <v>1716</v>
      </c>
      <c r="BB567" t="s">
        <v>1717</v>
      </c>
      <c r="BC567" t="n">
        <v>4.896</v>
      </c>
      <c r="BD567" t="n">
        <v>52.368</v>
      </c>
      <c r="BE567" t="s">
        <v>508</v>
      </c>
      <c r="BF567" t="s">
        <v>83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127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1710</v>
      </c>
      <c r="F568" t="n">
        <v>71981</v>
      </c>
      <c r="G568" t="s">
        <v>74</v>
      </c>
      <c r="H568" t="s">
        <v>75</v>
      </c>
      <c r="I568" t="s"/>
      <c r="J568" t="s">
        <v>76</v>
      </c>
      <c r="K568" t="n">
        <v>235.75</v>
      </c>
      <c r="L568" t="s">
        <v>77</v>
      </c>
      <c r="M568" t="s"/>
      <c r="N568" t="s">
        <v>1721</v>
      </c>
      <c r="O568" t="s">
        <v>79</v>
      </c>
      <c r="P568" t="s">
        <v>1712</v>
      </c>
      <c r="Q568" t="s"/>
      <c r="R568" t="s">
        <v>521</v>
      </c>
      <c r="S568" t="s">
        <v>1722</v>
      </c>
      <c r="T568" t="s">
        <v>83</v>
      </c>
      <c r="U568" t="s">
        <v>84</v>
      </c>
      <c r="V568" t="s">
        <v>85</v>
      </c>
      <c r="W568" t="s">
        <v>108</v>
      </c>
      <c r="X568" t="s"/>
      <c r="Y568" t="s">
        <v>87</v>
      </c>
      <c r="Z568">
        <f>HYPERLINK("https://hotelmonitor-cachepage.eclerx.com/savepage/tk_15441703360702064_sr_8422.html","info")</f>
        <v/>
      </c>
      <c r="AA568" t="n">
        <v>9395</v>
      </c>
      <c r="AB568" t="s">
        <v>1723</v>
      </c>
      <c r="AC568" t="s"/>
      <c r="AD568" t="s">
        <v>89</v>
      </c>
      <c r="AE568" t="s"/>
      <c r="AF568" t="s"/>
      <c r="AG568" t="s"/>
      <c r="AH568" t="s"/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28</v>
      </c>
      <c r="AQ568" t="s">
        <v>91</v>
      </c>
      <c r="AR568" t="s"/>
      <c r="AS568" t="s"/>
      <c r="AT568" t="s">
        <v>92</v>
      </c>
      <c r="AU568" t="s">
        <v>90</v>
      </c>
      <c r="AV568" t="s"/>
      <c r="AW568" t="s"/>
      <c r="AX568" t="s">
        <v>90</v>
      </c>
      <c r="AY568" t="n">
        <v>3038151</v>
      </c>
      <c r="AZ568" t="s">
        <v>1715</v>
      </c>
      <c r="BA568" t="s">
        <v>1716</v>
      </c>
      <c r="BB568" t="s">
        <v>1717</v>
      </c>
      <c r="BC568" t="n">
        <v>4.896</v>
      </c>
      <c r="BD568" t="n">
        <v>52.368</v>
      </c>
      <c r="BE568" t="s">
        <v>1724</v>
      </c>
      <c r="BF568" t="s">
        <v>83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127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1710</v>
      </c>
      <c r="F569" t="n">
        <v>71981</v>
      </c>
      <c r="G569" t="s">
        <v>74</v>
      </c>
      <c r="H569" t="s">
        <v>75</v>
      </c>
      <c r="I569" t="s"/>
      <c r="J569" t="s">
        <v>76</v>
      </c>
      <c r="K569" t="n">
        <v>204.25</v>
      </c>
      <c r="L569" t="s">
        <v>77</v>
      </c>
      <c r="M569" t="s"/>
      <c r="N569" t="s">
        <v>1725</v>
      </c>
      <c r="O569" t="s">
        <v>79</v>
      </c>
      <c r="P569" t="s">
        <v>1712</v>
      </c>
      <c r="Q569" t="s"/>
      <c r="R569" t="s">
        <v>521</v>
      </c>
      <c r="S569" t="s">
        <v>1726</v>
      </c>
      <c r="T569" t="s">
        <v>83</v>
      </c>
      <c r="U569" t="s">
        <v>84</v>
      </c>
      <c r="V569" t="s">
        <v>85</v>
      </c>
      <c r="W569" t="s">
        <v>86</v>
      </c>
      <c r="X569" t="s"/>
      <c r="Y569" t="s">
        <v>87</v>
      </c>
      <c r="Z569">
        <f>HYPERLINK("https://hotelmonitor-cachepage.eclerx.com/savepage/tk_15441703360702064_sr_8422.html","info")</f>
        <v/>
      </c>
      <c r="AA569" t="n">
        <v>9395</v>
      </c>
      <c r="AB569" t="s">
        <v>1727</v>
      </c>
      <c r="AC569" t="s"/>
      <c r="AD569" t="s">
        <v>89</v>
      </c>
      <c r="AE569" t="s"/>
      <c r="AF569" t="s"/>
      <c r="AG569" t="s"/>
      <c r="AH569" t="s"/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28</v>
      </c>
      <c r="AQ569" t="s">
        <v>91</v>
      </c>
      <c r="AR569" t="s"/>
      <c r="AS569" t="s"/>
      <c r="AT569" t="s">
        <v>92</v>
      </c>
      <c r="AU569" t="s">
        <v>90</v>
      </c>
      <c r="AV569" t="s"/>
      <c r="AW569" t="s"/>
      <c r="AX569" t="s">
        <v>90</v>
      </c>
      <c r="AY569" t="n">
        <v>3038151</v>
      </c>
      <c r="AZ569" t="s">
        <v>1715</v>
      </c>
      <c r="BA569" t="s">
        <v>1716</v>
      </c>
      <c r="BB569" t="s">
        <v>1717</v>
      </c>
      <c r="BC569" t="n">
        <v>4.896</v>
      </c>
      <c r="BD569" t="n">
        <v>52.368</v>
      </c>
      <c r="BE569" t="s">
        <v>231</v>
      </c>
      <c r="BF569" t="s">
        <v>83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127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1710</v>
      </c>
      <c r="F570" t="n">
        <v>71981</v>
      </c>
      <c r="G570" t="s">
        <v>74</v>
      </c>
      <c r="H570" t="s">
        <v>75</v>
      </c>
      <c r="I570" t="s"/>
      <c r="J570" t="s">
        <v>76</v>
      </c>
      <c r="K570" t="n">
        <v>235.75</v>
      </c>
      <c r="L570" t="s">
        <v>77</v>
      </c>
      <c r="M570" t="s"/>
      <c r="N570" t="s">
        <v>1728</v>
      </c>
      <c r="O570" t="s">
        <v>79</v>
      </c>
      <c r="P570" t="s">
        <v>1712</v>
      </c>
      <c r="Q570" t="s"/>
      <c r="R570" t="s">
        <v>521</v>
      </c>
      <c r="S570" t="s">
        <v>1722</v>
      </c>
      <c r="T570" t="s">
        <v>83</v>
      </c>
      <c r="U570" t="s">
        <v>84</v>
      </c>
      <c r="V570" t="s">
        <v>85</v>
      </c>
      <c r="W570" t="s">
        <v>86</v>
      </c>
      <c r="X570" t="s"/>
      <c r="Y570" t="s">
        <v>87</v>
      </c>
      <c r="Z570">
        <f>HYPERLINK("https://hotelmonitor-cachepage.eclerx.com/savepage/tk_15441703360702064_sr_8422.html","info")</f>
        <v/>
      </c>
      <c r="AA570" t="n">
        <v>9395</v>
      </c>
      <c r="AB570" t="s">
        <v>1729</v>
      </c>
      <c r="AC570" t="s"/>
      <c r="AD570" t="s">
        <v>89</v>
      </c>
      <c r="AE570" t="s"/>
      <c r="AF570" t="s"/>
      <c r="AG570" t="s"/>
      <c r="AH570" t="s"/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28</v>
      </c>
      <c r="AQ570" t="s">
        <v>91</v>
      </c>
      <c r="AR570" t="s"/>
      <c r="AS570" t="s"/>
      <c r="AT570" t="s">
        <v>92</v>
      </c>
      <c r="AU570" t="s">
        <v>90</v>
      </c>
      <c r="AV570" t="s"/>
      <c r="AW570" t="s"/>
      <c r="AX570" t="s">
        <v>90</v>
      </c>
      <c r="AY570" t="n">
        <v>3038151</v>
      </c>
      <c r="AZ570" t="s">
        <v>1715</v>
      </c>
      <c r="BA570" t="s">
        <v>1716</v>
      </c>
      <c r="BB570" t="s">
        <v>1717</v>
      </c>
      <c r="BC570" t="n">
        <v>4.896</v>
      </c>
      <c r="BD570" t="n">
        <v>52.368</v>
      </c>
      <c r="BE570" t="s">
        <v>1724</v>
      </c>
      <c r="BF570" t="s">
        <v>83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127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1730</v>
      </c>
      <c r="F571" t="n">
        <v>71924</v>
      </c>
      <c r="G571" t="s">
        <v>74</v>
      </c>
      <c r="H571" t="s">
        <v>75</v>
      </c>
      <c r="I571" t="s"/>
      <c r="J571" t="s">
        <v>76</v>
      </c>
      <c r="K571" t="n">
        <v>236</v>
      </c>
      <c r="L571" t="s">
        <v>77</v>
      </c>
      <c r="M571" t="s"/>
      <c r="N571" t="s">
        <v>1731</v>
      </c>
      <c r="O571" t="s">
        <v>79</v>
      </c>
      <c r="P571" t="s">
        <v>1732</v>
      </c>
      <c r="Q571" t="s"/>
      <c r="R571" t="s">
        <v>81</v>
      </c>
      <c r="S571" t="s">
        <v>1733</v>
      </c>
      <c r="T571" t="s">
        <v>83</v>
      </c>
      <c r="U571" t="s">
        <v>84</v>
      </c>
      <c r="V571" t="s">
        <v>85</v>
      </c>
      <c r="W571" t="s">
        <v>108</v>
      </c>
      <c r="X571" t="s"/>
      <c r="Y571" t="s">
        <v>87</v>
      </c>
      <c r="Z571">
        <f>HYPERLINK("https://hotelmonitor-cachepage.eclerx.com/savepage/tk_15441703677368314_sr_8422.html","info")</f>
        <v/>
      </c>
      <c r="AA571" t="n">
        <v>9396</v>
      </c>
      <c r="AB571" t="s">
        <v>1734</v>
      </c>
      <c r="AC571" t="s"/>
      <c r="AD571" t="s">
        <v>89</v>
      </c>
      <c r="AE571" t="s"/>
      <c r="AF571" t="s"/>
      <c r="AG571" t="s"/>
      <c r="AH571" t="s"/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92</v>
      </c>
      <c r="AQ571" t="s">
        <v>91</v>
      </c>
      <c r="AR571" t="s"/>
      <c r="AS571" t="s"/>
      <c r="AT571" t="s">
        <v>92</v>
      </c>
      <c r="AU571" t="s">
        <v>90</v>
      </c>
      <c r="AV571" t="s"/>
      <c r="AW571" t="s"/>
      <c r="AX571" t="s">
        <v>90</v>
      </c>
      <c r="AY571" t="n">
        <v>6197379</v>
      </c>
      <c r="AZ571" t="s">
        <v>1735</v>
      </c>
      <c r="BA571" t="s">
        <v>1736</v>
      </c>
      <c r="BB571" t="s">
        <v>1737</v>
      </c>
      <c r="BC571" t="n">
        <v>4.889</v>
      </c>
      <c r="BD571" t="n">
        <v>52.37</v>
      </c>
      <c r="BE571" t="s">
        <v>863</v>
      </c>
      <c r="BF571" t="s">
        <v>83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127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1730</v>
      </c>
      <c r="F572" t="n">
        <v>71924</v>
      </c>
      <c r="G572" t="s">
        <v>74</v>
      </c>
      <c r="H572" t="s">
        <v>75</v>
      </c>
      <c r="I572" t="s"/>
      <c r="J572" t="s">
        <v>76</v>
      </c>
      <c r="K572" t="n">
        <v>199.5</v>
      </c>
      <c r="L572" t="s">
        <v>77</v>
      </c>
      <c r="M572" t="s"/>
      <c r="N572" t="s">
        <v>153</v>
      </c>
      <c r="O572" t="s">
        <v>79</v>
      </c>
      <c r="P572" t="s">
        <v>1732</v>
      </c>
      <c r="Q572" t="s"/>
      <c r="R572" t="s">
        <v>81</v>
      </c>
      <c r="S572" t="s">
        <v>1592</v>
      </c>
      <c r="T572" t="s">
        <v>83</v>
      </c>
      <c r="U572" t="s">
        <v>84</v>
      </c>
      <c r="V572" t="s">
        <v>85</v>
      </c>
      <c r="W572" t="s">
        <v>108</v>
      </c>
      <c r="X572" t="s"/>
      <c r="Y572" t="s">
        <v>87</v>
      </c>
      <c r="Z572">
        <f>HYPERLINK("https://hotelmonitor-cachepage.eclerx.com/savepage/tk_15441703677368314_sr_8422.html","info")</f>
        <v/>
      </c>
      <c r="AA572" t="n">
        <v>9396</v>
      </c>
      <c r="AB572" t="s">
        <v>1738</v>
      </c>
      <c r="AC572" t="s"/>
      <c r="AD572" t="s">
        <v>89</v>
      </c>
      <c r="AE572" t="s"/>
      <c r="AF572" t="s"/>
      <c r="AG572" t="s"/>
      <c r="AH572" t="s"/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92</v>
      </c>
      <c r="AQ572" t="s">
        <v>91</v>
      </c>
      <c r="AR572" t="s"/>
      <c r="AS572" t="s"/>
      <c r="AT572" t="s">
        <v>92</v>
      </c>
      <c r="AU572" t="s">
        <v>90</v>
      </c>
      <c r="AV572" t="s"/>
      <c r="AW572" t="s"/>
      <c r="AX572" t="s">
        <v>90</v>
      </c>
      <c r="AY572" t="n">
        <v>6197379</v>
      </c>
      <c r="AZ572" t="s">
        <v>1735</v>
      </c>
      <c r="BA572" t="s">
        <v>1736</v>
      </c>
      <c r="BB572" t="s">
        <v>1737</v>
      </c>
      <c r="BC572" t="n">
        <v>4.889</v>
      </c>
      <c r="BD572" t="n">
        <v>52.37</v>
      </c>
      <c r="BE572" t="s">
        <v>1739</v>
      </c>
      <c r="BF572" t="s">
        <v>83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127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1730</v>
      </c>
      <c r="F573" t="n">
        <v>71924</v>
      </c>
      <c r="G573" t="s">
        <v>74</v>
      </c>
      <c r="H573" t="s">
        <v>75</v>
      </c>
      <c r="I573" t="s"/>
      <c r="J573" t="s">
        <v>76</v>
      </c>
      <c r="K573" t="n">
        <v>206</v>
      </c>
      <c r="L573" t="s">
        <v>77</v>
      </c>
      <c r="M573" t="s"/>
      <c r="N573" t="s">
        <v>1643</v>
      </c>
      <c r="O573" t="s">
        <v>79</v>
      </c>
      <c r="P573" t="s">
        <v>1732</v>
      </c>
      <c r="Q573" t="s"/>
      <c r="R573" t="s">
        <v>81</v>
      </c>
      <c r="S573" t="s">
        <v>346</v>
      </c>
      <c r="T573" t="s">
        <v>83</v>
      </c>
      <c r="U573" t="s">
        <v>84</v>
      </c>
      <c r="V573" t="s">
        <v>85</v>
      </c>
      <c r="W573" t="s">
        <v>86</v>
      </c>
      <c r="X573" t="s"/>
      <c r="Y573" t="s">
        <v>87</v>
      </c>
      <c r="Z573">
        <f>HYPERLINK("https://hotelmonitor-cachepage.eclerx.com/savepage/tk_15441703677368314_sr_8422.html","info")</f>
        <v/>
      </c>
      <c r="AA573" t="n">
        <v>9396</v>
      </c>
      <c r="AB573" t="s">
        <v>1740</v>
      </c>
      <c r="AC573" t="s"/>
      <c r="AD573" t="s">
        <v>89</v>
      </c>
      <c r="AE573" t="s"/>
      <c r="AF573" t="s"/>
      <c r="AG573" t="s"/>
      <c r="AH573" t="s"/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92</v>
      </c>
      <c r="AQ573" t="s">
        <v>91</v>
      </c>
      <c r="AR573" t="s"/>
      <c r="AS573" t="s"/>
      <c r="AT573" t="s">
        <v>92</v>
      </c>
      <c r="AU573" t="s">
        <v>90</v>
      </c>
      <c r="AV573" t="s"/>
      <c r="AW573" t="s"/>
      <c r="AX573" t="s">
        <v>90</v>
      </c>
      <c r="AY573" t="n">
        <v>6197379</v>
      </c>
      <c r="AZ573" t="s">
        <v>1735</v>
      </c>
      <c r="BA573" t="s">
        <v>1736</v>
      </c>
      <c r="BB573" t="s">
        <v>1737</v>
      </c>
      <c r="BC573" t="n">
        <v>4.889</v>
      </c>
      <c r="BD573" t="n">
        <v>52.37</v>
      </c>
      <c r="BE573" t="s">
        <v>1741</v>
      </c>
      <c r="BF573" t="s">
        <v>83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127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1730</v>
      </c>
      <c r="F574" t="n">
        <v>71924</v>
      </c>
      <c r="G574" t="s">
        <v>74</v>
      </c>
      <c r="H574" t="s">
        <v>75</v>
      </c>
      <c r="I574" t="s"/>
      <c r="J574" t="s">
        <v>76</v>
      </c>
      <c r="K574" t="n">
        <v>169.5</v>
      </c>
      <c r="L574" t="s">
        <v>77</v>
      </c>
      <c r="M574" t="s"/>
      <c r="N574" t="s">
        <v>141</v>
      </c>
      <c r="O574" t="s">
        <v>79</v>
      </c>
      <c r="P574" t="s">
        <v>1732</v>
      </c>
      <c r="Q574" t="s"/>
      <c r="R574" t="s">
        <v>81</v>
      </c>
      <c r="S574" t="s">
        <v>352</v>
      </c>
      <c r="T574" t="s">
        <v>83</v>
      </c>
      <c r="U574" t="s">
        <v>84</v>
      </c>
      <c r="V574" t="s">
        <v>85</v>
      </c>
      <c r="W574" t="s">
        <v>86</v>
      </c>
      <c r="X574" t="s"/>
      <c r="Y574" t="s">
        <v>87</v>
      </c>
      <c r="Z574">
        <f>HYPERLINK("https://hotelmonitor-cachepage.eclerx.com/savepage/tk_15441703677368314_sr_8422.html","info")</f>
        <v/>
      </c>
      <c r="AA574" t="n">
        <v>9396</v>
      </c>
      <c r="AB574" t="s">
        <v>1742</v>
      </c>
      <c r="AC574" t="s"/>
      <c r="AD574" t="s">
        <v>89</v>
      </c>
      <c r="AE574" t="s"/>
      <c r="AF574" t="s"/>
      <c r="AG574" t="s"/>
      <c r="AH574" t="s"/>
      <c r="AI574" t="s"/>
      <c r="AJ574" t="s"/>
      <c r="AK574" t="s">
        <v>90</v>
      </c>
      <c r="AL574" t="s"/>
      <c r="AM574" t="s"/>
      <c r="AN574" t="s">
        <v>90</v>
      </c>
      <c r="AO574" t="s"/>
      <c r="AP574" t="n">
        <v>92</v>
      </c>
      <c r="AQ574" t="s">
        <v>91</v>
      </c>
      <c r="AR574" t="s"/>
      <c r="AS574" t="s"/>
      <c r="AT574" t="s">
        <v>92</v>
      </c>
      <c r="AU574" t="s">
        <v>90</v>
      </c>
      <c r="AV574" t="s"/>
      <c r="AW574" t="s"/>
      <c r="AX574" t="s">
        <v>90</v>
      </c>
      <c r="AY574" t="n">
        <v>6197379</v>
      </c>
      <c r="AZ574" t="s">
        <v>1735</v>
      </c>
      <c r="BA574" t="s">
        <v>1736</v>
      </c>
      <c r="BB574" t="s">
        <v>1737</v>
      </c>
      <c r="BC574" t="n">
        <v>4.889</v>
      </c>
      <c r="BD574" t="n">
        <v>52.37</v>
      </c>
      <c r="BE574" t="s">
        <v>1743</v>
      </c>
      <c r="BF574" t="s">
        <v>83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127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1730</v>
      </c>
      <c r="F575" t="n">
        <v>71924</v>
      </c>
      <c r="G575" t="s">
        <v>74</v>
      </c>
      <c r="H575" t="s">
        <v>75</v>
      </c>
      <c r="I575" t="s"/>
      <c r="J575" t="s">
        <v>76</v>
      </c>
      <c r="K575" t="n">
        <v>212</v>
      </c>
      <c r="L575" t="s">
        <v>77</v>
      </c>
      <c r="M575" t="s"/>
      <c r="N575" t="s">
        <v>266</v>
      </c>
      <c r="O575" t="s">
        <v>79</v>
      </c>
      <c r="P575" t="s">
        <v>1732</v>
      </c>
      <c r="Q575" t="s"/>
      <c r="R575" t="s">
        <v>81</v>
      </c>
      <c r="S575" t="s">
        <v>1144</v>
      </c>
      <c r="T575" t="s">
        <v>83</v>
      </c>
      <c r="U575" t="s">
        <v>84</v>
      </c>
      <c r="V575" t="s">
        <v>85</v>
      </c>
      <c r="W575" t="s">
        <v>108</v>
      </c>
      <c r="X575" t="s"/>
      <c r="Y575" t="s">
        <v>87</v>
      </c>
      <c r="Z575">
        <f>HYPERLINK("https://hotelmonitor-cachepage.eclerx.com/savepage/tk_15441703677368314_sr_8422.html","info")</f>
        <v/>
      </c>
      <c r="AA575" t="n">
        <v>9396</v>
      </c>
      <c r="AB575" t="s">
        <v>1744</v>
      </c>
      <c r="AC575" t="s"/>
      <c r="AD575" t="s">
        <v>89</v>
      </c>
      <c r="AE575" t="s"/>
      <c r="AF575" t="s"/>
      <c r="AG575" t="s"/>
      <c r="AH575" t="s"/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92</v>
      </c>
      <c r="AQ575" t="s">
        <v>91</v>
      </c>
      <c r="AR575" t="s"/>
      <c r="AS575" t="s"/>
      <c r="AT575" t="s">
        <v>92</v>
      </c>
      <c r="AU575" t="s">
        <v>90</v>
      </c>
      <c r="AV575" t="s"/>
      <c r="AW575" t="s"/>
      <c r="AX575" t="s">
        <v>90</v>
      </c>
      <c r="AY575" t="n">
        <v>6197379</v>
      </c>
      <c r="AZ575" t="s">
        <v>1735</v>
      </c>
      <c r="BA575" t="s">
        <v>1736</v>
      </c>
      <c r="BB575" t="s">
        <v>1737</v>
      </c>
      <c r="BC575" t="n">
        <v>4.889</v>
      </c>
      <c r="BD575" t="n">
        <v>52.37</v>
      </c>
      <c r="BE575" t="s">
        <v>1161</v>
      </c>
      <c r="BF575" t="s">
        <v>83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127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1730</v>
      </c>
      <c r="F576" t="n">
        <v>71924</v>
      </c>
      <c r="G576" t="s">
        <v>74</v>
      </c>
      <c r="H576" t="s">
        <v>75</v>
      </c>
      <c r="I576" t="s"/>
      <c r="J576" t="s">
        <v>76</v>
      </c>
      <c r="K576" t="n">
        <v>248.5</v>
      </c>
      <c r="L576" t="s">
        <v>77</v>
      </c>
      <c r="M576" t="s"/>
      <c r="N576" t="s">
        <v>1745</v>
      </c>
      <c r="O576" t="s">
        <v>79</v>
      </c>
      <c r="P576" t="s">
        <v>1732</v>
      </c>
      <c r="Q576" t="s"/>
      <c r="R576" t="s">
        <v>81</v>
      </c>
      <c r="S576" t="s">
        <v>1746</v>
      </c>
      <c r="T576" t="s">
        <v>83</v>
      </c>
      <c r="U576" t="s">
        <v>84</v>
      </c>
      <c r="V576" t="s">
        <v>85</v>
      </c>
      <c r="W576" t="s">
        <v>108</v>
      </c>
      <c r="X576" t="s"/>
      <c r="Y576" t="s">
        <v>87</v>
      </c>
      <c r="Z576">
        <f>HYPERLINK("https://hotelmonitor-cachepage.eclerx.com/savepage/tk_15441703677368314_sr_8422.html","info")</f>
        <v/>
      </c>
      <c r="AA576" t="n">
        <v>9396</v>
      </c>
      <c r="AB576" t="s">
        <v>1747</v>
      </c>
      <c r="AC576" t="s"/>
      <c r="AD576" t="s">
        <v>89</v>
      </c>
      <c r="AE576" t="s"/>
      <c r="AF576" t="s"/>
      <c r="AG576" t="s"/>
      <c r="AH576" t="s"/>
      <c r="AI576" t="s"/>
      <c r="AJ576" t="s"/>
      <c r="AK576" t="s">
        <v>90</v>
      </c>
      <c r="AL576" t="s"/>
      <c r="AM576" t="s"/>
      <c r="AN576" t="s">
        <v>90</v>
      </c>
      <c r="AO576" t="s"/>
      <c r="AP576" t="n">
        <v>92</v>
      </c>
      <c r="AQ576" t="s">
        <v>91</v>
      </c>
      <c r="AR576" t="s"/>
      <c r="AS576" t="s"/>
      <c r="AT576" t="s">
        <v>92</v>
      </c>
      <c r="AU576" t="s">
        <v>90</v>
      </c>
      <c r="AV576" t="s"/>
      <c r="AW576" t="s"/>
      <c r="AX576" t="s">
        <v>90</v>
      </c>
      <c r="AY576" t="n">
        <v>6197379</v>
      </c>
      <c r="AZ576" t="s">
        <v>1735</v>
      </c>
      <c r="BA576" t="s">
        <v>1736</v>
      </c>
      <c r="BB576" t="s">
        <v>1737</v>
      </c>
      <c r="BC576" t="n">
        <v>4.889</v>
      </c>
      <c r="BD576" t="n">
        <v>52.37</v>
      </c>
      <c r="BE576" t="s">
        <v>1748</v>
      </c>
      <c r="BF576" t="s">
        <v>83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127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1730</v>
      </c>
      <c r="F577" t="n">
        <v>71924</v>
      </c>
      <c r="G577" t="s">
        <v>74</v>
      </c>
      <c r="H577" t="s">
        <v>75</v>
      </c>
      <c r="I577" t="s"/>
      <c r="J577" t="s">
        <v>76</v>
      </c>
      <c r="K577" t="n">
        <v>183</v>
      </c>
      <c r="L577" t="s">
        <v>77</v>
      </c>
      <c r="M577" t="s"/>
      <c r="N577" t="s">
        <v>285</v>
      </c>
      <c r="O577" t="s">
        <v>79</v>
      </c>
      <c r="P577" t="s">
        <v>1732</v>
      </c>
      <c r="Q577" t="s"/>
      <c r="R577" t="s">
        <v>81</v>
      </c>
      <c r="S577" t="s">
        <v>718</v>
      </c>
      <c r="T577" t="s">
        <v>83</v>
      </c>
      <c r="U577" t="s">
        <v>84</v>
      </c>
      <c r="V577" t="s">
        <v>85</v>
      </c>
      <c r="W577" t="s">
        <v>86</v>
      </c>
      <c r="X577" t="s"/>
      <c r="Y577" t="s">
        <v>87</v>
      </c>
      <c r="Z577">
        <f>HYPERLINK("https://hotelmonitor-cachepage.eclerx.com/savepage/tk_15441703677368314_sr_8422.html","info")</f>
        <v/>
      </c>
      <c r="AA577" t="n">
        <v>9396</v>
      </c>
      <c r="AB577" t="s">
        <v>1749</v>
      </c>
      <c r="AC577" t="s"/>
      <c r="AD577" t="s">
        <v>89</v>
      </c>
      <c r="AE577" t="s"/>
      <c r="AF577" t="s"/>
      <c r="AG577" t="s"/>
      <c r="AH577" t="s"/>
      <c r="AI577" t="s"/>
      <c r="AJ577" t="s"/>
      <c r="AK577" t="s">
        <v>90</v>
      </c>
      <c r="AL577" t="s"/>
      <c r="AM577" t="s"/>
      <c r="AN577" t="s">
        <v>90</v>
      </c>
      <c r="AO577" t="s"/>
      <c r="AP577" t="n">
        <v>92</v>
      </c>
      <c r="AQ577" t="s">
        <v>91</v>
      </c>
      <c r="AR577" t="s"/>
      <c r="AS577" t="s"/>
      <c r="AT577" t="s">
        <v>92</v>
      </c>
      <c r="AU577" t="s">
        <v>90</v>
      </c>
      <c r="AV577" t="s"/>
      <c r="AW577" t="s"/>
      <c r="AX577" t="s">
        <v>90</v>
      </c>
      <c r="AY577" t="n">
        <v>6197379</v>
      </c>
      <c r="AZ577" t="s">
        <v>1735</v>
      </c>
      <c r="BA577" t="s">
        <v>1736</v>
      </c>
      <c r="BB577" t="s">
        <v>1737</v>
      </c>
      <c r="BC577" t="n">
        <v>4.889</v>
      </c>
      <c r="BD577" t="n">
        <v>52.37</v>
      </c>
      <c r="BE577" t="s">
        <v>1750</v>
      </c>
      <c r="BF577" t="s">
        <v>83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127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1730</v>
      </c>
      <c r="F578" t="n">
        <v>71924</v>
      </c>
      <c r="G578" t="s">
        <v>74</v>
      </c>
      <c r="H578" t="s">
        <v>75</v>
      </c>
      <c r="I578" t="s"/>
      <c r="J578" t="s">
        <v>76</v>
      </c>
      <c r="K578" t="n">
        <v>219.5</v>
      </c>
      <c r="L578" t="s">
        <v>77</v>
      </c>
      <c r="M578" t="s"/>
      <c r="N578" t="s">
        <v>1648</v>
      </c>
      <c r="O578" t="s">
        <v>79</v>
      </c>
      <c r="P578" t="s">
        <v>1732</v>
      </c>
      <c r="Q578" t="s"/>
      <c r="R578" t="s">
        <v>81</v>
      </c>
      <c r="S578" t="s">
        <v>1590</v>
      </c>
      <c r="T578" t="s">
        <v>83</v>
      </c>
      <c r="U578" t="s">
        <v>84</v>
      </c>
      <c r="V578" t="s">
        <v>85</v>
      </c>
      <c r="W578" t="s">
        <v>86</v>
      </c>
      <c r="X578" t="s"/>
      <c r="Y578" t="s">
        <v>87</v>
      </c>
      <c r="Z578">
        <f>HYPERLINK("https://hotelmonitor-cachepage.eclerx.com/savepage/tk_15441703677368314_sr_8422.html","info")</f>
        <v/>
      </c>
      <c r="AA578" t="n">
        <v>9396</v>
      </c>
      <c r="AB578" t="s">
        <v>1751</v>
      </c>
      <c r="AC578" t="s"/>
      <c r="AD578" t="s">
        <v>89</v>
      </c>
      <c r="AE578" t="s"/>
      <c r="AF578" t="s"/>
      <c r="AG578" t="s"/>
      <c r="AH578" t="s"/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92</v>
      </c>
      <c r="AQ578" t="s">
        <v>91</v>
      </c>
      <c r="AR578" t="s"/>
      <c r="AS578" t="s"/>
      <c r="AT578" t="s">
        <v>92</v>
      </c>
      <c r="AU578" t="s">
        <v>90</v>
      </c>
      <c r="AV578" t="s"/>
      <c r="AW578" t="s"/>
      <c r="AX578" t="s">
        <v>90</v>
      </c>
      <c r="AY578" t="n">
        <v>6197379</v>
      </c>
      <c r="AZ578" t="s">
        <v>1735</v>
      </c>
      <c r="BA578" t="s">
        <v>1736</v>
      </c>
      <c r="BB578" t="s">
        <v>1737</v>
      </c>
      <c r="BC578" t="n">
        <v>4.889</v>
      </c>
      <c r="BD578" t="n">
        <v>52.37</v>
      </c>
      <c r="BE578" t="s">
        <v>1752</v>
      </c>
      <c r="BF578" t="s">
        <v>83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127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1753</v>
      </c>
      <c r="F579" t="n">
        <v>272802</v>
      </c>
      <c r="G579" t="s">
        <v>74</v>
      </c>
      <c r="H579" t="s">
        <v>75</v>
      </c>
      <c r="I579" t="s"/>
      <c r="J579" t="s">
        <v>76</v>
      </c>
      <c r="K579" t="n">
        <v>114.75</v>
      </c>
      <c r="L579" t="s">
        <v>77</v>
      </c>
      <c r="M579" t="s"/>
      <c r="N579" t="s">
        <v>1095</v>
      </c>
      <c r="O579" t="s">
        <v>79</v>
      </c>
      <c r="P579" t="s">
        <v>1754</v>
      </c>
      <c r="Q579" t="s"/>
      <c r="R579" t="s">
        <v>120</v>
      </c>
      <c r="S579" t="s">
        <v>1042</v>
      </c>
      <c r="T579" t="s">
        <v>83</v>
      </c>
      <c r="U579" t="s">
        <v>84</v>
      </c>
      <c r="V579" t="s">
        <v>85</v>
      </c>
      <c r="W579" t="s">
        <v>86</v>
      </c>
      <c r="X579" t="s"/>
      <c r="Y579" t="s">
        <v>87</v>
      </c>
      <c r="Z579">
        <f>HYPERLINK("https://hotelmonitor-cachepage.eclerx.com/savepage/tk_15441703736687765_sr_8422.html","info")</f>
        <v/>
      </c>
      <c r="AA579" t="n">
        <v>18904</v>
      </c>
      <c r="AB579" t="s">
        <v>1755</v>
      </c>
      <c r="AC579" t="s"/>
      <c r="AD579" t="s">
        <v>89</v>
      </c>
      <c r="AE579" t="s"/>
      <c r="AF579" t="s"/>
      <c r="AG579" t="s"/>
      <c r="AH579" t="s"/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105</v>
      </c>
      <c r="AQ579" t="s">
        <v>91</v>
      </c>
      <c r="AR579" t="s"/>
      <c r="AS579" t="s"/>
      <c r="AT579" t="s">
        <v>92</v>
      </c>
      <c r="AU579" t="s">
        <v>90</v>
      </c>
      <c r="AV579" t="s"/>
      <c r="AW579" t="s"/>
      <c r="AX579" t="s">
        <v>90</v>
      </c>
      <c r="AY579" t="n">
        <v>5953987</v>
      </c>
      <c r="AZ579" t="s">
        <v>317</v>
      </c>
      <c r="BA579" t="s">
        <v>1756</v>
      </c>
      <c r="BB579" t="s">
        <v>1757</v>
      </c>
      <c r="BC579" t="n">
        <v>4.884183</v>
      </c>
      <c r="BD579" t="n">
        <v>52.36118</v>
      </c>
      <c r="BE579" t="s">
        <v>1691</v>
      </c>
      <c r="BF579" t="s">
        <v>83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127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1753</v>
      </c>
      <c r="F580" t="n">
        <v>272802</v>
      </c>
      <c r="G580" t="s">
        <v>74</v>
      </c>
      <c r="H580" t="s">
        <v>75</v>
      </c>
      <c r="I580" t="s"/>
      <c r="J580" t="s">
        <v>76</v>
      </c>
      <c r="K580" t="n">
        <v>154.5</v>
      </c>
      <c r="L580" t="s">
        <v>77</v>
      </c>
      <c r="M580" t="s"/>
      <c r="N580" t="s">
        <v>834</v>
      </c>
      <c r="O580" t="s">
        <v>79</v>
      </c>
      <c r="P580" t="s">
        <v>1754</v>
      </c>
      <c r="Q580" t="s"/>
      <c r="R580" t="s">
        <v>120</v>
      </c>
      <c r="S580" t="s">
        <v>1758</v>
      </c>
      <c r="T580" t="s">
        <v>83</v>
      </c>
      <c r="U580" t="s">
        <v>84</v>
      </c>
      <c r="V580" t="s">
        <v>85</v>
      </c>
      <c r="W580" t="s">
        <v>86</v>
      </c>
      <c r="X580" t="s"/>
      <c r="Y580" t="s">
        <v>87</v>
      </c>
      <c r="Z580">
        <f>HYPERLINK("https://hotelmonitor-cachepage.eclerx.com/savepage/tk_15441703736687765_sr_8422.html","info")</f>
        <v/>
      </c>
      <c r="AA580" t="n">
        <v>18904</v>
      </c>
      <c r="AB580" t="s">
        <v>1759</v>
      </c>
      <c r="AC580" t="s"/>
      <c r="AD580" t="s">
        <v>89</v>
      </c>
      <c r="AE580" t="s"/>
      <c r="AF580" t="s"/>
      <c r="AG580" t="s"/>
      <c r="AH580" t="s"/>
      <c r="AI580" t="s"/>
      <c r="AJ580" t="s"/>
      <c r="AK580" t="s">
        <v>90</v>
      </c>
      <c r="AL580" t="s"/>
      <c r="AM580" t="s"/>
      <c r="AN580" t="s">
        <v>90</v>
      </c>
      <c r="AO580" t="s"/>
      <c r="AP580" t="n">
        <v>105</v>
      </c>
      <c r="AQ580" t="s">
        <v>91</v>
      </c>
      <c r="AR580" t="s"/>
      <c r="AS580" t="s"/>
      <c r="AT580" t="s">
        <v>92</v>
      </c>
      <c r="AU580" t="s">
        <v>90</v>
      </c>
      <c r="AV580" t="s"/>
      <c r="AW580" t="s"/>
      <c r="AX580" t="s">
        <v>90</v>
      </c>
      <c r="AY580" t="n">
        <v>5953987</v>
      </c>
      <c r="AZ580" t="s">
        <v>317</v>
      </c>
      <c r="BA580" t="s">
        <v>1756</v>
      </c>
      <c r="BB580" t="s">
        <v>1757</v>
      </c>
      <c r="BC580" t="n">
        <v>4.884183</v>
      </c>
      <c r="BD580" t="n">
        <v>52.36118</v>
      </c>
      <c r="BE580" t="s">
        <v>405</v>
      </c>
      <c r="BF580" t="s">
        <v>83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127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1753</v>
      </c>
      <c r="F581" t="n">
        <v>272802</v>
      </c>
      <c r="G581" t="s">
        <v>74</v>
      </c>
      <c r="H581" t="s">
        <v>75</v>
      </c>
      <c r="I581" t="s"/>
      <c r="J581" t="s">
        <v>76</v>
      </c>
      <c r="K581" t="n">
        <v>114.75</v>
      </c>
      <c r="L581" t="s">
        <v>77</v>
      </c>
      <c r="M581" t="s"/>
      <c r="N581" t="s">
        <v>1083</v>
      </c>
      <c r="O581" t="s">
        <v>79</v>
      </c>
      <c r="P581" t="s">
        <v>1754</v>
      </c>
      <c r="Q581" t="s"/>
      <c r="R581" t="s">
        <v>120</v>
      </c>
      <c r="S581" t="s">
        <v>1042</v>
      </c>
      <c r="T581" t="s">
        <v>83</v>
      </c>
      <c r="U581" t="s">
        <v>84</v>
      </c>
      <c r="V581" t="s">
        <v>85</v>
      </c>
      <c r="W581" t="s">
        <v>86</v>
      </c>
      <c r="X581" t="s"/>
      <c r="Y581" t="s">
        <v>87</v>
      </c>
      <c r="Z581">
        <f>HYPERLINK("https://hotelmonitor-cachepage.eclerx.com/savepage/tk_15441703736687765_sr_8422.html","info")</f>
        <v/>
      </c>
      <c r="AA581" t="n">
        <v>18904</v>
      </c>
      <c r="AB581" t="s">
        <v>1760</v>
      </c>
      <c r="AC581" t="s"/>
      <c r="AD581" t="s">
        <v>89</v>
      </c>
      <c r="AE581" t="s"/>
      <c r="AF581" t="s"/>
      <c r="AG581" t="s"/>
      <c r="AH581" t="s"/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105</v>
      </c>
      <c r="AQ581" t="s">
        <v>91</v>
      </c>
      <c r="AR581" t="s"/>
      <c r="AS581" t="s"/>
      <c r="AT581" t="s">
        <v>92</v>
      </c>
      <c r="AU581" t="s">
        <v>90</v>
      </c>
      <c r="AV581" t="s"/>
      <c r="AW581" t="s"/>
      <c r="AX581" t="s">
        <v>90</v>
      </c>
      <c r="AY581" t="n">
        <v>5953987</v>
      </c>
      <c r="AZ581" t="s">
        <v>317</v>
      </c>
      <c r="BA581" t="s">
        <v>1756</v>
      </c>
      <c r="BB581" t="s">
        <v>1757</v>
      </c>
      <c r="BC581" t="n">
        <v>4.884183</v>
      </c>
      <c r="BD581" t="n">
        <v>52.36118</v>
      </c>
      <c r="BE581" t="s">
        <v>1691</v>
      </c>
      <c r="BF581" t="s">
        <v>83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127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1753</v>
      </c>
      <c r="F582" t="n">
        <v>272802</v>
      </c>
      <c r="G582" t="s">
        <v>74</v>
      </c>
      <c r="H582" t="s">
        <v>75</v>
      </c>
      <c r="I582" t="s"/>
      <c r="J582" t="s">
        <v>76</v>
      </c>
      <c r="K582" t="n">
        <v>154.5</v>
      </c>
      <c r="L582" t="s">
        <v>77</v>
      </c>
      <c r="M582" t="s"/>
      <c r="N582" t="s">
        <v>634</v>
      </c>
      <c r="O582" t="s">
        <v>79</v>
      </c>
      <c r="P582" t="s">
        <v>1754</v>
      </c>
      <c r="Q582" t="s"/>
      <c r="R582" t="s">
        <v>120</v>
      </c>
      <c r="S582" t="s">
        <v>1758</v>
      </c>
      <c r="T582" t="s">
        <v>83</v>
      </c>
      <c r="U582" t="s">
        <v>84</v>
      </c>
      <c r="V582" t="s">
        <v>85</v>
      </c>
      <c r="W582" t="s">
        <v>86</v>
      </c>
      <c r="X582" t="s"/>
      <c r="Y582" t="s">
        <v>87</v>
      </c>
      <c r="Z582">
        <f>HYPERLINK("https://hotelmonitor-cachepage.eclerx.com/savepage/tk_15441703736687765_sr_8422.html","info")</f>
        <v/>
      </c>
      <c r="AA582" t="n">
        <v>18904</v>
      </c>
      <c r="AB582" t="s">
        <v>1761</v>
      </c>
      <c r="AC582" t="s"/>
      <c r="AD582" t="s">
        <v>89</v>
      </c>
      <c r="AE582" t="s"/>
      <c r="AF582" t="s"/>
      <c r="AG582" t="s"/>
      <c r="AH582" t="s"/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105</v>
      </c>
      <c r="AQ582" t="s">
        <v>91</v>
      </c>
      <c r="AR582" t="s"/>
      <c r="AS582" t="s"/>
      <c r="AT582" t="s">
        <v>92</v>
      </c>
      <c r="AU582" t="s">
        <v>90</v>
      </c>
      <c r="AV582" t="s"/>
      <c r="AW582" t="s"/>
      <c r="AX582" t="s">
        <v>90</v>
      </c>
      <c r="AY582" t="n">
        <v>5953987</v>
      </c>
      <c r="AZ582" t="s">
        <v>317</v>
      </c>
      <c r="BA582" t="s">
        <v>1756</v>
      </c>
      <c r="BB582" t="s">
        <v>1757</v>
      </c>
      <c r="BC582" t="n">
        <v>4.884183</v>
      </c>
      <c r="BD582" t="n">
        <v>52.36118</v>
      </c>
      <c r="BE582" t="s">
        <v>405</v>
      </c>
      <c r="BF582" t="s">
        <v>83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127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1753</v>
      </c>
      <c r="F583" t="n">
        <v>272802</v>
      </c>
      <c r="G583" t="s">
        <v>74</v>
      </c>
      <c r="H583" t="s">
        <v>75</v>
      </c>
      <c r="I583" t="s"/>
      <c r="J583" t="s">
        <v>76</v>
      </c>
      <c r="K583" t="n">
        <v>126</v>
      </c>
      <c r="L583" t="s">
        <v>77</v>
      </c>
      <c r="M583" t="s"/>
      <c r="N583" t="s">
        <v>1095</v>
      </c>
      <c r="O583" t="s">
        <v>79</v>
      </c>
      <c r="P583" t="s">
        <v>1754</v>
      </c>
      <c r="Q583" t="s"/>
      <c r="R583" t="s">
        <v>120</v>
      </c>
      <c r="S583" t="s">
        <v>399</v>
      </c>
      <c r="T583" t="s">
        <v>83</v>
      </c>
      <c r="U583" t="s">
        <v>84</v>
      </c>
      <c r="V583" t="s">
        <v>85</v>
      </c>
      <c r="W583" t="s">
        <v>86</v>
      </c>
      <c r="X583" t="s"/>
      <c r="Y583" t="s">
        <v>87</v>
      </c>
      <c r="Z583">
        <f>HYPERLINK("https://hotelmonitor-cachepage.eclerx.com/savepage/tk_15441703736687765_sr_8422.html","info")</f>
        <v/>
      </c>
      <c r="AA583" t="n">
        <v>18904</v>
      </c>
      <c r="AB583" t="s">
        <v>1762</v>
      </c>
      <c r="AC583" t="s"/>
      <c r="AD583" t="s">
        <v>89</v>
      </c>
      <c r="AE583" t="s"/>
      <c r="AF583" t="s"/>
      <c r="AG583" t="s"/>
      <c r="AH583" t="s"/>
      <c r="AI583" t="s"/>
      <c r="AJ583" t="s"/>
      <c r="AK583" t="s">
        <v>90</v>
      </c>
      <c r="AL583" t="s"/>
      <c r="AM583" t="s"/>
      <c r="AN583" t="s">
        <v>90</v>
      </c>
      <c r="AO583" t="s"/>
      <c r="AP583" t="n">
        <v>105</v>
      </c>
      <c r="AQ583" t="s">
        <v>91</v>
      </c>
      <c r="AR583" t="s"/>
      <c r="AS583" t="s"/>
      <c r="AT583" t="s">
        <v>92</v>
      </c>
      <c r="AU583" t="s">
        <v>90</v>
      </c>
      <c r="AV583" t="s"/>
      <c r="AW583" t="s"/>
      <c r="AX583" t="s">
        <v>90</v>
      </c>
      <c r="AY583" t="n">
        <v>5953987</v>
      </c>
      <c r="AZ583" t="s">
        <v>317</v>
      </c>
      <c r="BA583" t="s">
        <v>1756</v>
      </c>
      <c r="BB583" t="s">
        <v>1757</v>
      </c>
      <c r="BC583" t="n">
        <v>4.884183</v>
      </c>
      <c r="BD583" t="n">
        <v>52.36118</v>
      </c>
      <c r="BE583" t="s">
        <v>1703</v>
      </c>
      <c r="BF583" t="s">
        <v>83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127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1753</v>
      </c>
      <c r="F584" t="n">
        <v>272802</v>
      </c>
      <c r="G584" t="s">
        <v>74</v>
      </c>
      <c r="H584" t="s">
        <v>75</v>
      </c>
      <c r="I584" t="s"/>
      <c r="J584" t="s">
        <v>76</v>
      </c>
      <c r="K584" t="n">
        <v>147</v>
      </c>
      <c r="L584" t="s">
        <v>77</v>
      </c>
      <c r="M584" t="s"/>
      <c r="N584" t="s">
        <v>834</v>
      </c>
      <c r="O584" t="s">
        <v>79</v>
      </c>
      <c r="P584" t="s">
        <v>1754</v>
      </c>
      <c r="Q584" t="s"/>
      <c r="R584" t="s">
        <v>120</v>
      </c>
      <c r="S584" t="s">
        <v>274</v>
      </c>
      <c r="T584" t="s">
        <v>83</v>
      </c>
      <c r="U584" t="s">
        <v>84</v>
      </c>
      <c r="V584" t="s">
        <v>85</v>
      </c>
      <c r="W584" t="s">
        <v>86</v>
      </c>
      <c r="X584" t="s"/>
      <c r="Y584" t="s">
        <v>87</v>
      </c>
      <c r="Z584">
        <f>HYPERLINK("https://hotelmonitor-cachepage.eclerx.com/savepage/tk_15441703736687765_sr_8422.html","info")</f>
        <v/>
      </c>
      <c r="AA584" t="n">
        <v>18904</v>
      </c>
      <c r="AB584" t="s">
        <v>1763</v>
      </c>
      <c r="AC584" t="s"/>
      <c r="AD584" t="s">
        <v>89</v>
      </c>
      <c r="AE584" t="s"/>
      <c r="AF584" t="s"/>
      <c r="AG584" t="s"/>
      <c r="AH584" t="s"/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105</v>
      </c>
      <c r="AQ584" t="s">
        <v>91</v>
      </c>
      <c r="AR584" t="s"/>
      <c r="AS584" t="s"/>
      <c r="AT584" t="s">
        <v>92</v>
      </c>
      <c r="AU584" t="s">
        <v>90</v>
      </c>
      <c r="AV584" t="s"/>
      <c r="AW584" t="s"/>
      <c r="AX584" t="s">
        <v>90</v>
      </c>
      <c r="AY584" t="n">
        <v>5953987</v>
      </c>
      <c r="AZ584" t="s">
        <v>317</v>
      </c>
      <c r="BA584" t="s">
        <v>1756</v>
      </c>
      <c r="BB584" t="s">
        <v>1757</v>
      </c>
      <c r="BC584" t="n">
        <v>4.884183</v>
      </c>
      <c r="BD584" t="n">
        <v>52.36118</v>
      </c>
      <c r="BE584" t="s">
        <v>301</v>
      </c>
      <c r="BF584" t="s">
        <v>83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127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1753</v>
      </c>
      <c r="F585" t="n">
        <v>272802</v>
      </c>
      <c r="G585" t="s">
        <v>74</v>
      </c>
      <c r="H585" t="s">
        <v>75</v>
      </c>
      <c r="I585" t="s"/>
      <c r="J585" t="s">
        <v>76</v>
      </c>
      <c r="K585" t="n">
        <v>126</v>
      </c>
      <c r="L585" t="s">
        <v>77</v>
      </c>
      <c r="M585" t="s"/>
      <c r="N585" t="s">
        <v>1083</v>
      </c>
      <c r="O585" t="s">
        <v>79</v>
      </c>
      <c r="P585" t="s">
        <v>1754</v>
      </c>
      <c r="Q585" t="s"/>
      <c r="R585" t="s">
        <v>120</v>
      </c>
      <c r="S585" t="s">
        <v>399</v>
      </c>
      <c r="T585" t="s">
        <v>83</v>
      </c>
      <c r="U585" t="s">
        <v>84</v>
      </c>
      <c r="V585" t="s">
        <v>85</v>
      </c>
      <c r="W585" t="s">
        <v>86</v>
      </c>
      <c r="X585" t="s"/>
      <c r="Y585" t="s">
        <v>87</v>
      </c>
      <c r="Z585">
        <f>HYPERLINK("https://hotelmonitor-cachepage.eclerx.com/savepage/tk_15441703736687765_sr_8422.html","info")</f>
        <v/>
      </c>
      <c r="AA585" t="n">
        <v>18904</v>
      </c>
      <c r="AB585" t="s">
        <v>1764</v>
      </c>
      <c r="AC585" t="s"/>
      <c r="AD585" t="s">
        <v>89</v>
      </c>
      <c r="AE585" t="s"/>
      <c r="AF585" t="s"/>
      <c r="AG585" t="s"/>
      <c r="AH585" t="s"/>
      <c r="AI585" t="s"/>
      <c r="AJ585" t="s"/>
      <c r="AK585" t="s">
        <v>90</v>
      </c>
      <c r="AL585" t="s"/>
      <c r="AM585" t="s"/>
      <c r="AN585" t="s">
        <v>90</v>
      </c>
      <c r="AO585" t="s"/>
      <c r="AP585" t="n">
        <v>105</v>
      </c>
      <c r="AQ585" t="s">
        <v>91</v>
      </c>
      <c r="AR585" t="s"/>
      <c r="AS585" t="s"/>
      <c r="AT585" t="s">
        <v>92</v>
      </c>
      <c r="AU585" t="s">
        <v>90</v>
      </c>
      <c r="AV585" t="s"/>
      <c r="AW585" t="s"/>
      <c r="AX585" t="s">
        <v>90</v>
      </c>
      <c r="AY585" t="n">
        <v>5953987</v>
      </c>
      <c r="AZ585" t="s">
        <v>317</v>
      </c>
      <c r="BA585" t="s">
        <v>1756</v>
      </c>
      <c r="BB585" t="s">
        <v>1757</v>
      </c>
      <c r="BC585" t="n">
        <v>4.884183</v>
      </c>
      <c r="BD585" t="n">
        <v>52.36118</v>
      </c>
      <c r="BE585" t="s">
        <v>1703</v>
      </c>
      <c r="BF585" t="s">
        <v>83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127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1753</v>
      </c>
      <c r="F586" t="n">
        <v>272802</v>
      </c>
      <c r="G586" t="s">
        <v>74</v>
      </c>
      <c r="H586" t="s">
        <v>75</v>
      </c>
      <c r="I586" t="s"/>
      <c r="J586" t="s">
        <v>76</v>
      </c>
      <c r="K586" t="n">
        <v>147</v>
      </c>
      <c r="L586" t="s">
        <v>77</v>
      </c>
      <c r="M586" t="s"/>
      <c r="N586" t="s">
        <v>634</v>
      </c>
      <c r="O586" t="s">
        <v>79</v>
      </c>
      <c r="P586" t="s">
        <v>1754</v>
      </c>
      <c r="Q586" t="s"/>
      <c r="R586" t="s">
        <v>120</v>
      </c>
      <c r="S586" t="s">
        <v>274</v>
      </c>
      <c r="T586" t="s">
        <v>83</v>
      </c>
      <c r="U586" t="s">
        <v>84</v>
      </c>
      <c r="V586" t="s">
        <v>85</v>
      </c>
      <c r="W586" t="s">
        <v>86</v>
      </c>
      <c r="X586" t="s"/>
      <c r="Y586" t="s">
        <v>87</v>
      </c>
      <c r="Z586">
        <f>HYPERLINK("https://hotelmonitor-cachepage.eclerx.com/savepage/tk_15441703736687765_sr_8422.html","info")</f>
        <v/>
      </c>
      <c r="AA586" t="n">
        <v>18904</v>
      </c>
      <c r="AB586" t="s">
        <v>1765</v>
      </c>
      <c r="AC586" t="s"/>
      <c r="AD586" t="s">
        <v>89</v>
      </c>
      <c r="AE586" t="s"/>
      <c r="AF586" t="s"/>
      <c r="AG586" t="s"/>
      <c r="AH586" t="s"/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105</v>
      </c>
      <c r="AQ586" t="s">
        <v>91</v>
      </c>
      <c r="AR586" t="s"/>
      <c r="AS586" t="s"/>
      <c r="AT586" t="s">
        <v>92</v>
      </c>
      <c r="AU586" t="s">
        <v>90</v>
      </c>
      <c r="AV586" t="s"/>
      <c r="AW586" t="s"/>
      <c r="AX586" t="s">
        <v>90</v>
      </c>
      <c r="AY586" t="n">
        <v>5953987</v>
      </c>
      <c r="AZ586" t="s">
        <v>317</v>
      </c>
      <c r="BA586" t="s">
        <v>1756</v>
      </c>
      <c r="BB586" t="s">
        <v>1757</v>
      </c>
      <c r="BC586" t="n">
        <v>4.884183</v>
      </c>
      <c r="BD586" t="n">
        <v>52.36118</v>
      </c>
      <c r="BE586" t="s">
        <v>301</v>
      </c>
      <c r="BF586" t="s">
        <v>83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127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1753</v>
      </c>
      <c r="F587" t="n">
        <v>272802</v>
      </c>
      <c r="G587" t="s">
        <v>74</v>
      </c>
      <c r="H587" t="s">
        <v>75</v>
      </c>
      <c r="I587" t="s"/>
      <c r="J587" t="s">
        <v>76</v>
      </c>
      <c r="K587" t="n">
        <v>136.75</v>
      </c>
      <c r="L587" t="s">
        <v>77</v>
      </c>
      <c r="M587" t="s"/>
      <c r="N587" t="s">
        <v>1095</v>
      </c>
      <c r="O587" t="s">
        <v>79</v>
      </c>
      <c r="P587" t="s">
        <v>1754</v>
      </c>
      <c r="Q587" t="s"/>
      <c r="R587" t="s">
        <v>120</v>
      </c>
      <c r="S587" t="s">
        <v>1766</v>
      </c>
      <c r="T587" t="s">
        <v>83</v>
      </c>
      <c r="U587" t="s">
        <v>84</v>
      </c>
      <c r="V587" t="s">
        <v>85</v>
      </c>
      <c r="W587" t="s">
        <v>108</v>
      </c>
      <c r="X587" t="s"/>
      <c r="Y587" t="s">
        <v>87</v>
      </c>
      <c r="Z587">
        <f>HYPERLINK("https://hotelmonitor-cachepage.eclerx.com/savepage/tk_15441703736687765_sr_8422.html","info")</f>
        <v/>
      </c>
      <c r="AA587" t="n">
        <v>18904</v>
      </c>
      <c r="AB587" t="s">
        <v>1767</v>
      </c>
      <c r="AC587" t="s"/>
      <c r="AD587" t="s">
        <v>89</v>
      </c>
      <c r="AE587" t="s"/>
      <c r="AF587" t="s"/>
      <c r="AG587" t="s"/>
      <c r="AH587" t="s"/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105</v>
      </c>
      <c r="AQ587" t="s">
        <v>91</v>
      </c>
      <c r="AR587" t="s"/>
      <c r="AS587" t="s"/>
      <c r="AT587" t="s">
        <v>92</v>
      </c>
      <c r="AU587" t="s">
        <v>90</v>
      </c>
      <c r="AV587" t="s"/>
      <c r="AW587" t="s"/>
      <c r="AX587" t="s">
        <v>90</v>
      </c>
      <c r="AY587" t="n">
        <v>5953987</v>
      </c>
      <c r="AZ587" t="s">
        <v>317</v>
      </c>
      <c r="BA587" t="s">
        <v>1756</v>
      </c>
      <c r="BB587" t="s">
        <v>1757</v>
      </c>
      <c r="BC587" t="n">
        <v>4.884183</v>
      </c>
      <c r="BD587" t="n">
        <v>52.36118</v>
      </c>
      <c r="BE587" t="s">
        <v>1342</v>
      </c>
      <c r="BF587" t="s">
        <v>83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127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1753</v>
      </c>
      <c r="F588" t="n">
        <v>272802</v>
      </c>
      <c r="G588" t="s">
        <v>74</v>
      </c>
      <c r="H588" t="s">
        <v>75</v>
      </c>
      <c r="I588" t="s"/>
      <c r="J588" t="s">
        <v>76</v>
      </c>
      <c r="K588" t="n">
        <v>177</v>
      </c>
      <c r="L588" t="s">
        <v>77</v>
      </c>
      <c r="M588" t="s"/>
      <c r="N588" t="s">
        <v>834</v>
      </c>
      <c r="O588" t="s">
        <v>79</v>
      </c>
      <c r="P588" t="s">
        <v>1754</v>
      </c>
      <c r="Q588" t="s"/>
      <c r="R588" t="s">
        <v>120</v>
      </c>
      <c r="S588" t="s">
        <v>233</v>
      </c>
      <c r="T588" t="s">
        <v>83</v>
      </c>
      <c r="U588" t="s">
        <v>84</v>
      </c>
      <c r="V588" t="s">
        <v>85</v>
      </c>
      <c r="W588" t="s">
        <v>108</v>
      </c>
      <c r="X588" t="s"/>
      <c r="Y588" t="s">
        <v>87</v>
      </c>
      <c r="Z588">
        <f>HYPERLINK("https://hotelmonitor-cachepage.eclerx.com/savepage/tk_15441703736687765_sr_8422.html","info")</f>
        <v/>
      </c>
      <c r="AA588" t="n">
        <v>18904</v>
      </c>
      <c r="AB588" t="s">
        <v>1768</v>
      </c>
      <c r="AC588" t="s"/>
      <c r="AD588" t="s">
        <v>89</v>
      </c>
      <c r="AE588" t="s"/>
      <c r="AF588" t="s"/>
      <c r="AG588" t="s"/>
      <c r="AH588" t="s"/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105</v>
      </c>
      <c r="AQ588" t="s">
        <v>91</v>
      </c>
      <c r="AR588" t="s"/>
      <c r="AS588" t="s"/>
      <c r="AT588" t="s">
        <v>92</v>
      </c>
      <c r="AU588" t="s">
        <v>90</v>
      </c>
      <c r="AV588" t="s"/>
      <c r="AW588" t="s"/>
      <c r="AX588" t="s">
        <v>90</v>
      </c>
      <c r="AY588" t="n">
        <v>5953987</v>
      </c>
      <c r="AZ588" t="s">
        <v>317</v>
      </c>
      <c r="BA588" t="s">
        <v>1756</v>
      </c>
      <c r="BB588" t="s">
        <v>1757</v>
      </c>
      <c r="BC588" t="n">
        <v>4.884183</v>
      </c>
      <c r="BD588" t="n">
        <v>52.36118</v>
      </c>
      <c r="BE588" t="s">
        <v>330</v>
      </c>
      <c r="BF588" t="s">
        <v>83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127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1753</v>
      </c>
      <c r="F589" t="n">
        <v>272802</v>
      </c>
      <c r="G589" t="s">
        <v>74</v>
      </c>
      <c r="H589" t="s">
        <v>75</v>
      </c>
      <c r="I589" t="s"/>
      <c r="J589" t="s">
        <v>76</v>
      </c>
      <c r="K589" t="n">
        <v>136.75</v>
      </c>
      <c r="L589" t="s">
        <v>77</v>
      </c>
      <c r="M589" t="s"/>
      <c r="N589" t="s">
        <v>1083</v>
      </c>
      <c r="O589" t="s">
        <v>79</v>
      </c>
      <c r="P589" t="s">
        <v>1754</v>
      </c>
      <c r="Q589" t="s"/>
      <c r="R589" t="s">
        <v>120</v>
      </c>
      <c r="S589" t="s">
        <v>1766</v>
      </c>
      <c r="T589" t="s">
        <v>83</v>
      </c>
      <c r="U589" t="s">
        <v>84</v>
      </c>
      <c r="V589" t="s">
        <v>85</v>
      </c>
      <c r="W589" t="s">
        <v>108</v>
      </c>
      <c r="X589" t="s"/>
      <c r="Y589" t="s">
        <v>87</v>
      </c>
      <c r="Z589">
        <f>HYPERLINK("https://hotelmonitor-cachepage.eclerx.com/savepage/tk_15441703736687765_sr_8422.html","info")</f>
        <v/>
      </c>
      <c r="AA589" t="n">
        <v>18904</v>
      </c>
      <c r="AB589" t="s">
        <v>1769</v>
      </c>
      <c r="AC589" t="s"/>
      <c r="AD589" t="s">
        <v>89</v>
      </c>
      <c r="AE589" t="s"/>
      <c r="AF589" t="s"/>
      <c r="AG589" t="s"/>
      <c r="AH589" t="s"/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105</v>
      </c>
      <c r="AQ589" t="s">
        <v>91</v>
      </c>
      <c r="AR589" t="s"/>
      <c r="AS589" t="s"/>
      <c r="AT589" t="s">
        <v>92</v>
      </c>
      <c r="AU589" t="s">
        <v>90</v>
      </c>
      <c r="AV589" t="s"/>
      <c r="AW589" t="s"/>
      <c r="AX589" t="s">
        <v>90</v>
      </c>
      <c r="AY589" t="n">
        <v>5953987</v>
      </c>
      <c r="AZ589" t="s">
        <v>317</v>
      </c>
      <c r="BA589" t="s">
        <v>1756</v>
      </c>
      <c r="BB589" t="s">
        <v>1757</v>
      </c>
      <c r="BC589" t="n">
        <v>4.884183</v>
      </c>
      <c r="BD589" t="n">
        <v>52.36118</v>
      </c>
      <c r="BE589" t="s">
        <v>1342</v>
      </c>
      <c r="BF589" t="s">
        <v>83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127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1753</v>
      </c>
      <c r="F590" t="n">
        <v>272802</v>
      </c>
      <c r="G590" t="s">
        <v>74</v>
      </c>
      <c r="H590" t="s">
        <v>75</v>
      </c>
      <c r="I590" t="s"/>
      <c r="J590" t="s">
        <v>76</v>
      </c>
      <c r="K590" t="n">
        <v>177</v>
      </c>
      <c r="L590" t="s">
        <v>77</v>
      </c>
      <c r="M590" t="s"/>
      <c r="N590" t="s">
        <v>634</v>
      </c>
      <c r="O590" t="s">
        <v>79</v>
      </c>
      <c r="P590" t="s">
        <v>1754</v>
      </c>
      <c r="Q590" t="s"/>
      <c r="R590" t="s">
        <v>120</v>
      </c>
      <c r="S590" t="s">
        <v>233</v>
      </c>
      <c r="T590" t="s">
        <v>83</v>
      </c>
      <c r="U590" t="s">
        <v>84</v>
      </c>
      <c r="V590" t="s">
        <v>85</v>
      </c>
      <c r="W590" t="s">
        <v>108</v>
      </c>
      <c r="X590" t="s"/>
      <c r="Y590" t="s">
        <v>87</v>
      </c>
      <c r="Z590">
        <f>HYPERLINK("https://hotelmonitor-cachepage.eclerx.com/savepage/tk_15441703736687765_sr_8422.html","info")</f>
        <v/>
      </c>
      <c r="AA590" t="n">
        <v>18904</v>
      </c>
      <c r="AB590" t="s">
        <v>1770</v>
      </c>
      <c r="AC590" t="s"/>
      <c r="AD590" t="s">
        <v>89</v>
      </c>
      <c r="AE590" t="s"/>
      <c r="AF590" t="s"/>
      <c r="AG590" t="s"/>
      <c r="AH590" t="s"/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105</v>
      </c>
      <c r="AQ590" t="s">
        <v>91</v>
      </c>
      <c r="AR590" t="s"/>
      <c r="AS590" t="s"/>
      <c r="AT590" t="s">
        <v>92</v>
      </c>
      <c r="AU590" t="s">
        <v>90</v>
      </c>
      <c r="AV590" t="s"/>
      <c r="AW590" t="s"/>
      <c r="AX590" t="s">
        <v>90</v>
      </c>
      <c r="AY590" t="n">
        <v>5953987</v>
      </c>
      <c r="AZ590" t="s">
        <v>317</v>
      </c>
      <c r="BA590" t="s">
        <v>1756</v>
      </c>
      <c r="BB590" t="s">
        <v>1757</v>
      </c>
      <c r="BC590" t="n">
        <v>4.884183</v>
      </c>
      <c r="BD590" t="n">
        <v>52.36118</v>
      </c>
      <c r="BE590" t="s">
        <v>330</v>
      </c>
      <c r="BF590" t="s">
        <v>83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127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1753</v>
      </c>
      <c r="F591" t="n">
        <v>272802</v>
      </c>
      <c r="G591" t="s">
        <v>74</v>
      </c>
      <c r="H591" t="s">
        <v>75</v>
      </c>
      <c r="I591" t="s"/>
      <c r="J591" t="s">
        <v>76</v>
      </c>
      <c r="K591" t="n">
        <v>148</v>
      </c>
      <c r="L591" t="s">
        <v>77</v>
      </c>
      <c r="M591" t="s"/>
      <c r="N591" t="s">
        <v>1095</v>
      </c>
      <c r="O591" t="s">
        <v>79</v>
      </c>
      <c r="P591" t="s">
        <v>1754</v>
      </c>
      <c r="Q591" t="s"/>
      <c r="R591" t="s">
        <v>120</v>
      </c>
      <c r="S591" t="s">
        <v>420</v>
      </c>
      <c r="T591" t="s">
        <v>83</v>
      </c>
      <c r="U591" t="s">
        <v>84</v>
      </c>
      <c r="V591" t="s">
        <v>85</v>
      </c>
      <c r="W591" t="s">
        <v>108</v>
      </c>
      <c r="X591" t="s"/>
      <c r="Y591" t="s">
        <v>87</v>
      </c>
      <c r="Z591">
        <f>HYPERLINK("https://hotelmonitor-cachepage.eclerx.com/savepage/tk_15441703736687765_sr_8422.html","info")</f>
        <v/>
      </c>
      <c r="AA591" t="n">
        <v>18904</v>
      </c>
      <c r="AB591" t="s">
        <v>1771</v>
      </c>
      <c r="AC591" t="s"/>
      <c r="AD591" t="s">
        <v>89</v>
      </c>
      <c r="AE591" t="s"/>
      <c r="AF591" t="s"/>
      <c r="AG591" t="s"/>
      <c r="AH591" t="s"/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105</v>
      </c>
      <c r="AQ591" t="s">
        <v>91</v>
      </c>
      <c r="AR591" t="s"/>
      <c r="AS591" t="s"/>
      <c r="AT591" t="s">
        <v>92</v>
      </c>
      <c r="AU591" t="s">
        <v>90</v>
      </c>
      <c r="AV591" t="s"/>
      <c r="AW591" t="s"/>
      <c r="AX591" t="s">
        <v>90</v>
      </c>
      <c r="AY591" t="n">
        <v>5953987</v>
      </c>
      <c r="AZ591" t="s">
        <v>317</v>
      </c>
      <c r="BA591" t="s">
        <v>1756</v>
      </c>
      <c r="BB591" t="s">
        <v>1757</v>
      </c>
      <c r="BC591" t="n">
        <v>4.884183</v>
      </c>
      <c r="BD591" t="n">
        <v>52.36118</v>
      </c>
      <c r="BE591" t="s">
        <v>416</v>
      </c>
      <c r="BF591" t="s">
        <v>83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127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1753</v>
      </c>
      <c r="F592" t="n">
        <v>272802</v>
      </c>
      <c r="G592" t="s">
        <v>74</v>
      </c>
      <c r="H592" t="s">
        <v>75</v>
      </c>
      <c r="I592" t="s"/>
      <c r="J592" t="s">
        <v>76</v>
      </c>
      <c r="K592" t="n">
        <v>169</v>
      </c>
      <c r="L592" t="s">
        <v>77</v>
      </c>
      <c r="M592" t="s"/>
      <c r="N592" t="s">
        <v>834</v>
      </c>
      <c r="O592" t="s">
        <v>79</v>
      </c>
      <c r="P592" t="s">
        <v>1754</v>
      </c>
      <c r="Q592" t="s"/>
      <c r="R592" t="s">
        <v>120</v>
      </c>
      <c r="S592" t="s">
        <v>1772</v>
      </c>
      <c r="T592" t="s">
        <v>83</v>
      </c>
      <c r="U592" t="s">
        <v>84</v>
      </c>
      <c r="V592" t="s">
        <v>85</v>
      </c>
      <c r="W592" t="s">
        <v>108</v>
      </c>
      <c r="X592" t="s"/>
      <c r="Y592" t="s">
        <v>87</v>
      </c>
      <c r="Z592">
        <f>HYPERLINK("https://hotelmonitor-cachepage.eclerx.com/savepage/tk_15441703736687765_sr_8422.html","info")</f>
        <v/>
      </c>
      <c r="AA592" t="n">
        <v>18904</v>
      </c>
      <c r="AB592" t="s">
        <v>1773</v>
      </c>
      <c r="AC592" t="s"/>
      <c r="AD592" t="s">
        <v>89</v>
      </c>
      <c r="AE592" t="s"/>
      <c r="AF592" t="s"/>
      <c r="AG592" t="s"/>
      <c r="AH592" t="s"/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105</v>
      </c>
      <c r="AQ592" t="s">
        <v>91</v>
      </c>
      <c r="AR592" t="s"/>
      <c r="AS592" t="s"/>
      <c r="AT592" t="s">
        <v>92</v>
      </c>
      <c r="AU592" t="s">
        <v>90</v>
      </c>
      <c r="AV592" t="s"/>
      <c r="AW592" t="s"/>
      <c r="AX592" t="s">
        <v>90</v>
      </c>
      <c r="AY592" t="n">
        <v>5953987</v>
      </c>
      <c r="AZ592" t="s">
        <v>317</v>
      </c>
      <c r="BA592" t="s">
        <v>1756</v>
      </c>
      <c r="BB592" t="s">
        <v>1757</v>
      </c>
      <c r="BC592" t="n">
        <v>4.884183</v>
      </c>
      <c r="BD592" t="n">
        <v>52.36118</v>
      </c>
      <c r="BE592" t="s">
        <v>296</v>
      </c>
      <c r="BF592" t="s">
        <v>83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127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1753</v>
      </c>
      <c r="F593" t="n">
        <v>272802</v>
      </c>
      <c r="G593" t="s">
        <v>74</v>
      </c>
      <c r="H593" t="s">
        <v>75</v>
      </c>
      <c r="I593" t="s"/>
      <c r="J593" t="s">
        <v>76</v>
      </c>
      <c r="K593" t="n">
        <v>148</v>
      </c>
      <c r="L593" t="s">
        <v>77</v>
      </c>
      <c r="M593" t="s"/>
      <c r="N593" t="s">
        <v>1083</v>
      </c>
      <c r="O593" t="s">
        <v>79</v>
      </c>
      <c r="P593" t="s">
        <v>1754</v>
      </c>
      <c r="Q593" t="s"/>
      <c r="R593" t="s">
        <v>120</v>
      </c>
      <c r="S593" t="s">
        <v>420</v>
      </c>
      <c r="T593" t="s">
        <v>83</v>
      </c>
      <c r="U593" t="s">
        <v>84</v>
      </c>
      <c r="V593" t="s">
        <v>85</v>
      </c>
      <c r="W593" t="s">
        <v>108</v>
      </c>
      <c r="X593" t="s"/>
      <c r="Y593" t="s">
        <v>87</v>
      </c>
      <c r="Z593">
        <f>HYPERLINK("https://hotelmonitor-cachepage.eclerx.com/savepage/tk_15441703736687765_sr_8422.html","info")</f>
        <v/>
      </c>
      <c r="AA593" t="n">
        <v>18904</v>
      </c>
      <c r="AB593" t="s">
        <v>1774</v>
      </c>
      <c r="AC593" t="s"/>
      <c r="AD593" t="s">
        <v>89</v>
      </c>
      <c r="AE593" t="s"/>
      <c r="AF593" t="s"/>
      <c r="AG593" t="s"/>
      <c r="AH593" t="s"/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105</v>
      </c>
      <c r="AQ593" t="s">
        <v>91</v>
      </c>
      <c r="AR593" t="s"/>
      <c r="AS593" t="s"/>
      <c r="AT593" t="s">
        <v>92</v>
      </c>
      <c r="AU593" t="s">
        <v>90</v>
      </c>
      <c r="AV593" t="s"/>
      <c r="AW593" t="s"/>
      <c r="AX593" t="s">
        <v>90</v>
      </c>
      <c r="AY593" t="n">
        <v>5953987</v>
      </c>
      <c r="AZ593" t="s">
        <v>317</v>
      </c>
      <c r="BA593" t="s">
        <v>1756</v>
      </c>
      <c r="BB593" t="s">
        <v>1757</v>
      </c>
      <c r="BC593" t="n">
        <v>4.884183</v>
      </c>
      <c r="BD593" t="n">
        <v>52.36118</v>
      </c>
      <c r="BE593" t="s">
        <v>416</v>
      </c>
      <c r="BF593" t="s">
        <v>83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127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1753</v>
      </c>
      <c r="F594" t="n">
        <v>272802</v>
      </c>
      <c r="G594" t="s">
        <v>74</v>
      </c>
      <c r="H594" t="s">
        <v>75</v>
      </c>
      <c r="I594" t="s"/>
      <c r="J594" t="s">
        <v>76</v>
      </c>
      <c r="K594" t="n">
        <v>169</v>
      </c>
      <c r="L594" t="s">
        <v>77</v>
      </c>
      <c r="M594" t="s"/>
      <c r="N594" t="s">
        <v>634</v>
      </c>
      <c r="O594" t="s">
        <v>79</v>
      </c>
      <c r="P594" t="s">
        <v>1754</v>
      </c>
      <c r="Q594" t="s"/>
      <c r="R594" t="s">
        <v>120</v>
      </c>
      <c r="S594" t="s">
        <v>1772</v>
      </c>
      <c r="T594" t="s">
        <v>83</v>
      </c>
      <c r="U594" t="s">
        <v>84</v>
      </c>
      <c r="V594" t="s">
        <v>85</v>
      </c>
      <c r="W594" t="s">
        <v>108</v>
      </c>
      <c r="X594" t="s"/>
      <c r="Y594" t="s">
        <v>87</v>
      </c>
      <c r="Z594">
        <f>HYPERLINK("https://hotelmonitor-cachepage.eclerx.com/savepage/tk_15441703736687765_sr_8422.html","info")</f>
        <v/>
      </c>
      <c r="AA594" t="n">
        <v>18904</v>
      </c>
      <c r="AB594" t="s">
        <v>1775</v>
      </c>
      <c r="AC594" t="s"/>
      <c r="AD594" t="s">
        <v>89</v>
      </c>
      <c r="AE594" t="s"/>
      <c r="AF594" t="s"/>
      <c r="AG594" t="s"/>
      <c r="AH594" t="s"/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105</v>
      </c>
      <c r="AQ594" t="s">
        <v>91</v>
      </c>
      <c r="AR594" t="s"/>
      <c r="AS594" t="s"/>
      <c r="AT594" t="s">
        <v>92</v>
      </c>
      <c r="AU594" t="s">
        <v>90</v>
      </c>
      <c r="AV594" t="s"/>
      <c r="AW594" t="s"/>
      <c r="AX594" t="s">
        <v>90</v>
      </c>
      <c r="AY594" t="n">
        <v>5953987</v>
      </c>
      <c r="AZ594" t="s">
        <v>317</v>
      </c>
      <c r="BA594" t="s">
        <v>1756</v>
      </c>
      <c r="BB594" t="s">
        <v>1757</v>
      </c>
      <c r="BC594" t="n">
        <v>4.884183</v>
      </c>
      <c r="BD594" t="n">
        <v>52.36118</v>
      </c>
      <c r="BE594" t="s">
        <v>296</v>
      </c>
      <c r="BF594" t="s">
        <v>83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127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1776</v>
      </c>
      <c r="F595" t="n">
        <v>3841882</v>
      </c>
      <c r="G595" t="s">
        <v>74</v>
      </c>
      <c r="H595" t="s">
        <v>75</v>
      </c>
      <c r="I595" t="s"/>
      <c r="J595" t="s">
        <v>76</v>
      </c>
      <c r="K595" t="n">
        <v>160</v>
      </c>
      <c r="L595" t="s">
        <v>77</v>
      </c>
      <c r="M595" t="s"/>
      <c r="N595" t="s">
        <v>1777</v>
      </c>
      <c r="O595" t="s">
        <v>79</v>
      </c>
      <c r="P595" t="s">
        <v>1778</v>
      </c>
      <c r="Q595" t="s"/>
      <c r="R595" t="s">
        <v>81</v>
      </c>
      <c r="S595" t="s">
        <v>506</v>
      </c>
      <c r="T595" t="s">
        <v>83</v>
      </c>
      <c r="U595" t="s">
        <v>84</v>
      </c>
      <c r="V595" t="s">
        <v>85</v>
      </c>
      <c r="W595" t="s">
        <v>86</v>
      </c>
      <c r="X595" t="s"/>
      <c r="Y595" t="s">
        <v>87</v>
      </c>
      <c r="Z595">
        <f>HYPERLINK("https://hotelmonitor-cachepage.eclerx.com/savepage/tk_15441703464955966_sr_8422.html","info")</f>
        <v/>
      </c>
      <c r="AA595" t="n">
        <v>590281</v>
      </c>
      <c r="AB595" t="s">
        <v>1779</v>
      </c>
      <c r="AC595" t="s"/>
      <c r="AD595" t="s">
        <v>89</v>
      </c>
      <c r="AE595" t="s"/>
      <c r="AF595" t="s"/>
      <c r="AG595" t="s"/>
      <c r="AH595" t="s"/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49</v>
      </c>
      <c r="AQ595" t="s">
        <v>91</v>
      </c>
      <c r="AR595" t="s"/>
      <c r="AS595" t="s"/>
      <c r="AT595" t="s">
        <v>92</v>
      </c>
      <c r="AU595" t="s">
        <v>90</v>
      </c>
      <c r="AV595" t="s"/>
      <c r="AW595" t="s"/>
      <c r="AX595" t="s">
        <v>93</v>
      </c>
      <c r="AY595" t="n">
        <v>5954039</v>
      </c>
      <c r="AZ595" t="s">
        <v>1780</v>
      </c>
      <c r="BA595" t="s">
        <v>1781</v>
      </c>
      <c r="BB595" t="s">
        <v>1782</v>
      </c>
      <c r="BC595" t="n">
        <v>0.039077</v>
      </c>
      <c r="BD595" t="n">
        <v>51.508499</v>
      </c>
      <c r="BE595" t="s">
        <v>1243</v>
      </c>
      <c r="BF595" t="s">
        <v>83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127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1776</v>
      </c>
      <c r="F596" t="n">
        <v>3841882</v>
      </c>
      <c r="G596" t="s">
        <v>74</v>
      </c>
      <c r="H596" t="s">
        <v>75</v>
      </c>
      <c r="I596" t="s"/>
      <c r="J596" t="s">
        <v>76</v>
      </c>
      <c r="K596" t="n">
        <v>188</v>
      </c>
      <c r="L596" t="s">
        <v>77</v>
      </c>
      <c r="M596" t="s"/>
      <c r="N596" t="s">
        <v>1777</v>
      </c>
      <c r="O596" t="s">
        <v>79</v>
      </c>
      <c r="P596" t="s">
        <v>1778</v>
      </c>
      <c r="Q596" t="s"/>
      <c r="R596" t="s">
        <v>81</v>
      </c>
      <c r="S596" t="s">
        <v>731</v>
      </c>
      <c r="T596" t="s">
        <v>83</v>
      </c>
      <c r="U596" t="s">
        <v>84</v>
      </c>
      <c r="V596" t="s">
        <v>85</v>
      </c>
      <c r="W596" t="s">
        <v>86</v>
      </c>
      <c r="X596" t="s"/>
      <c r="Y596" t="s">
        <v>87</v>
      </c>
      <c r="Z596">
        <f>HYPERLINK("https://hotelmonitor-cachepage.eclerx.com/savepage/tk_15441703464955966_sr_8422.html","info")</f>
        <v/>
      </c>
      <c r="AA596" t="n">
        <v>590281</v>
      </c>
      <c r="AB596" t="s">
        <v>1783</v>
      </c>
      <c r="AC596" t="s"/>
      <c r="AD596" t="s">
        <v>89</v>
      </c>
      <c r="AE596" t="s"/>
      <c r="AF596" t="s"/>
      <c r="AG596" t="s"/>
      <c r="AH596" t="s"/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49</v>
      </c>
      <c r="AQ596" t="s">
        <v>91</v>
      </c>
      <c r="AR596" t="s"/>
      <c r="AS596" t="s"/>
      <c r="AT596" t="s">
        <v>92</v>
      </c>
      <c r="AU596" t="s">
        <v>90</v>
      </c>
      <c r="AV596" t="s"/>
      <c r="AW596" t="s"/>
      <c r="AX596" t="s">
        <v>93</v>
      </c>
      <c r="AY596" t="n">
        <v>5954039</v>
      </c>
      <c r="AZ596" t="s">
        <v>1780</v>
      </c>
      <c r="BA596" t="s">
        <v>1781</v>
      </c>
      <c r="BB596" t="s">
        <v>1782</v>
      </c>
      <c r="BC596" t="n">
        <v>0.039077</v>
      </c>
      <c r="BD596" t="n">
        <v>51.508499</v>
      </c>
      <c r="BE596" t="s">
        <v>815</v>
      </c>
      <c r="BF596" t="s">
        <v>83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127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1776</v>
      </c>
      <c r="F597" t="n">
        <v>3841882</v>
      </c>
      <c r="G597" t="s">
        <v>74</v>
      </c>
      <c r="H597" t="s">
        <v>75</v>
      </c>
      <c r="I597" t="s"/>
      <c r="J597" t="s">
        <v>76</v>
      </c>
      <c r="K597" t="n">
        <v>191</v>
      </c>
      <c r="L597" t="s">
        <v>77</v>
      </c>
      <c r="M597" t="s"/>
      <c r="N597" t="s">
        <v>1784</v>
      </c>
      <c r="O597" t="s">
        <v>79</v>
      </c>
      <c r="P597" t="s">
        <v>1778</v>
      </c>
      <c r="Q597" t="s"/>
      <c r="R597" t="s">
        <v>81</v>
      </c>
      <c r="S597" t="s">
        <v>1785</v>
      </c>
      <c r="T597" t="s">
        <v>83</v>
      </c>
      <c r="U597" t="s">
        <v>84</v>
      </c>
      <c r="V597" t="s">
        <v>85</v>
      </c>
      <c r="W597" t="s">
        <v>86</v>
      </c>
      <c r="X597" t="s"/>
      <c r="Y597" t="s">
        <v>87</v>
      </c>
      <c r="Z597">
        <f>HYPERLINK("https://hotelmonitor-cachepage.eclerx.com/savepage/tk_15441703464955966_sr_8422.html","info")</f>
        <v/>
      </c>
      <c r="AA597" t="n">
        <v>590281</v>
      </c>
      <c r="AB597" t="s">
        <v>1786</v>
      </c>
      <c r="AC597" t="s"/>
      <c r="AD597" t="s">
        <v>89</v>
      </c>
      <c r="AE597" t="s"/>
      <c r="AF597" t="s"/>
      <c r="AG597" t="s"/>
      <c r="AH597" t="s"/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49</v>
      </c>
      <c r="AQ597" t="s">
        <v>91</v>
      </c>
      <c r="AR597" t="s"/>
      <c r="AS597" t="s"/>
      <c r="AT597" t="s">
        <v>92</v>
      </c>
      <c r="AU597" t="s">
        <v>90</v>
      </c>
      <c r="AV597" t="s"/>
      <c r="AW597" t="s"/>
      <c r="AX597" t="s">
        <v>93</v>
      </c>
      <c r="AY597" t="n">
        <v>5954039</v>
      </c>
      <c r="AZ597" t="s">
        <v>1780</v>
      </c>
      <c r="BA597" t="s">
        <v>1781</v>
      </c>
      <c r="BB597" t="s">
        <v>1782</v>
      </c>
      <c r="BC597" t="n">
        <v>0.039077</v>
      </c>
      <c r="BD597" t="n">
        <v>51.508499</v>
      </c>
      <c r="BE597" t="s">
        <v>1462</v>
      </c>
      <c r="BF597" t="s">
        <v>83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127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1776</v>
      </c>
      <c r="F598" t="n">
        <v>3841882</v>
      </c>
      <c r="G598" t="s">
        <v>74</v>
      </c>
      <c r="H598" t="s">
        <v>75</v>
      </c>
      <c r="I598" t="s"/>
      <c r="J598" t="s">
        <v>76</v>
      </c>
      <c r="K598" t="n">
        <v>191</v>
      </c>
      <c r="L598" t="s">
        <v>77</v>
      </c>
      <c r="M598" t="s"/>
      <c r="N598" t="s">
        <v>1787</v>
      </c>
      <c r="O598" t="s">
        <v>79</v>
      </c>
      <c r="P598" t="s">
        <v>1778</v>
      </c>
      <c r="Q598" t="s"/>
      <c r="R598" t="s">
        <v>81</v>
      </c>
      <c r="S598" t="s">
        <v>1785</v>
      </c>
      <c r="T598" t="s">
        <v>83</v>
      </c>
      <c r="U598" t="s">
        <v>84</v>
      </c>
      <c r="V598" t="s">
        <v>85</v>
      </c>
      <c r="W598" t="s">
        <v>86</v>
      </c>
      <c r="X598" t="s"/>
      <c r="Y598" t="s">
        <v>87</v>
      </c>
      <c r="Z598">
        <f>HYPERLINK("https://hotelmonitor-cachepage.eclerx.com/savepage/tk_15441703464955966_sr_8422.html","info")</f>
        <v/>
      </c>
      <c r="AA598" t="n">
        <v>590281</v>
      </c>
      <c r="AB598" t="s">
        <v>1788</v>
      </c>
      <c r="AC598" t="s"/>
      <c r="AD598" t="s">
        <v>89</v>
      </c>
      <c r="AE598" t="s"/>
      <c r="AF598" t="s"/>
      <c r="AG598" t="s"/>
      <c r="AH598" t="s"/>
      <c r="AI598" t="s"/>
      <c r="AJ598" t="s"/>
      <c r="AK598" t="s">
        <v>90</v>
      </c>
      <c r="AL598" t="s"/>
      <c r="AM598" t="s"/>
      <c r="AN598" t="s">
        <v>90</v>
      </c>
      <c r="AO598" t="s"/>
      <c r="AP598" t="n">
        <v>49</v>
      </c>
      <c r="AQ598" t="s">
        <v>91</v>
      </c>
      <c r="AR598" t="s"/>
      <c r="AS598" t="s"/>
      <c r="AT598" t="s">
        <v>92</v>
      </c>
      <c r="AU598" t="s">
        <v>90</v>
      </c>
      <c r="AV598" t="s"/>
      <c r="AW598" t="s"/>
      <c r="AX598" t="s">
        <v>93</v>
      </c>
      <c r="AY598" t="n">
        <v>5954039</v>
      </c>
      <c r="AZ598" t="s">
        <v>1780</v>
      </c>
      <c r="BA598" t="s">
        <v>1781</v>
      </c>
      <c r="BB598" t="s">
        <v>1782</v>
      </c>
      <c r="BC598" t="n">
        <v>0.039077</v>
      </c>
      <c r="BD598" t="n">
        <v>51.508499</v>
      </c>
      <c r="BE598" t="s">
        <v>1462</v>
      </c>
      <c r="BF598" t="s">
        <v>83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127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1776</v>
      </c>
      <c r="F599" t="n">
        <v>3841882</v>
      </c>
      <c r="G599" t="s">
        <v>74</v>
      </c>
      <c r="H599" t="s">
        <v>75</v>
      </c>
      <c r="I599" t="s"/>
      <c r="J599" t="s">
        <v>76</v>
      </c>
      <c r="K599" t="n">
        <v>225</v>
      </c>
      <c r="L599" t="s">
        <v>77</v>
      </c>
      <c r="M599" t="s"/>
      <c r="N599" t="s">
        <v>1784</v>
      </c>
      <c r="O599" t="s">
        <v>79</v>
      </c>
      <c r="P599" t="s">
        <v>1778</v>
      </c>
      <c r="Q599" t="s"/>
      <c r="R599" t="s">
        <v>81</v>
      </c>
      <c r="S599" t="s">
        <v>1789</v>
      </c>
      <c r="T599" t="s">
        <v>83</v>
      </c>
      <c r="U599" t="s">
        <v>84</v>
      </c>
      <c r="V599" t="s">
        <v>85</v>
      </c>
      <c r="W599" t="s">
        <v>86</v>
      </c>
      <c r="X599" t="s"/>
      <c r="Y599" t="s">
        <v>87</v>
      </c>
      <c r="Z599">
        <f>HYPERLINK("https://hotelmonitor-cachepage.eclerx.com/savepage/tk_15441703464955966_sr_8422.html","info")</f>
        <v/>
      </c>
      <c r="AA599" t="n">
        <v>590281</v>
      </c>
      <c r="AB599" t="s">
        <v>1790</v>
      </c>
      <c r="AC599" t="s"/>
      <c r="AD599" t="s">
        <v>89</v>
      </c>
      <c r="AE599" t="s"/>
      <c r="AF599" t="s"/>
      <c r="AG599" t="s"/>
      <c r="AH599" t="s"/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49</v>
      </c>
      <c r="AQ599" t="s">
        <v>91</v>
      </c>
      <c r="AR599" t="s"/>
      <c r="AS599" t="s"/>
      <c r="AT599" t="s">
        <v>92</v>
      </c>
      <c r="AU599" t="s">
        <v>90</v>
      </c>
      <c r="AV599" t="s"/>
      <c r="AW599" t="s"/>
      <c r="AX599" t="s">
        <v>93</v>
      </c>
      <c r="AY599" t="n">
        <v>5954039</v>
      </c>
      <c r="AZ599" t="s">
        <v>1780</v>
      </c>
      <c r="BA599" t="s">
        <v>1781</v>
      </c>
      <c r="BB599" t="s">
        <v>1782</v>
      </c>
      <c r="BC599" t="n">
        <v>0.039077</v>
      </c>
      <c r="BD599" t="n">
        <v>51.508499</v>
      </c>
      <c r="BE599" t="s">
        <v>728</v>
      </c>
      <c r="BF599" t="s">
        <v>83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127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1776</v>
      </c>
      <c r="F600" t="n">
        <v>3841882</v>
      </c>
      <c r="G600" t="s">
        <v>74</v>
      </c>
      <c r="H600" t="s">
        <v>75</v>
      </c>
      <c r="I600" t="s"/>
      <c r="J600" t="s">
        <v>76</v>
      </c>
      <c r="K600" t="n">
        <v>225</v>
      </c>
      <c r="L600" t="s">
        <v>77</v>
      </c>
      <c r="M600" t="s"/>
      <c r="N600" t="s">
        <v>1787</v>
      </c>
      <c r="O600" t="s">
        <v>79</v>
      </c>
      <c r="P600" t="s">
        <v>1778</v>
      </c>
      <c r="Q600" t="s"/>
      <c r="R600" t="s">
        <v>81</v>
      </c>
      <c r="S600" t="s">
        <v>1789</v>
      </c>
      <c r="T600" t="s">
        <v>83</v>
      </c>
      <c r="U600" t="s">
        <v>84</v>
      </c>
      <c r="V600" t="s">
        <v>85</v>
      </c>
      <c r="W600" t="s">
        <v>86</v>
      </c>
      <c r="X600" t="s"/>
      <c r="Y600" t="s">
        <v>87</v>
      </c>
      <c r="Z600">
        <f>HYPERLINK("https://hotelmonitor-cachepage.eclerx.com/savepage/tk_15441703464955966_sr_8422.html","info")</f>
        <v/>
      </c>
      <c r="AA600" t="n">
        <v>590281</v>
      </c>
      <c r="AB600" t="s">
        <v>1791</v>
      </c>
      <c r="AC600" t="s"/>
      <c r="AD600" t="s">
        <v>89</v>
      </c>
      <c r="AE600" t="s"/>
      <c r="AF600" t="s"/>
      <c r="AG600" t="s"/>
      <c r="AH600" t="s"/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49</v>
      </c>
      <c r="AQ600" t="s">
        <v>91</v>
      </c>
      <c r="AR600" t="s"/>
      <c r="AS600" t="s"/>
      <c r="AT600" t="s">
        <v>92</v>
      </c>
      <c r="AU600" t="s">
        <v>90</v>
      </c>
      <c r="AV600" t="s"/>
      <c r="AW600" t="s"/>
      <c r="AX600" t="s">
        <v>93</v>
      </c>
      <c r="AY600" t="n">
        <v>5954039</v>
      </c>
      <c r="AZ600" t="s">
        <v>1780</v>
      </c>
      <c r="BA600" t="s">
        <v>1781</v>
      </c>
      <c r="BB600" t="s">
        <v>1782</v>
      </c>
      <c r="BC600" t="n">
        <v>0.039077</v>
      </c>
      <c r="BD600" t="n">
        <v>51.508499</v>
      </c>
      <c r="BE600" t="s">
        <v>728</v>
      </c>
      <c r="BF600" t="s">
        <v>83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127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1792</v>
      </c>
      <c r="F601" t="n">
        <v>2161712</v>
      </c>
      <c r="G601" t="s">
        <v>74</v>
      </c>
      <c r="H601" t="s">
        <v>75</v>
      </c>
      <c r="I601" t="s"/>
      <c r="J601" t="s">
        <v>76</v>
      </c>
      <c r="K601" t="n">
        <v>238</v>
      </c>
      <c r="L601" t="s">
        <v>77</v>
      </c>
      <c r="M601" t="s"/>
      <c r="N601" t="s">
        <v>1793</v>
      </c>
      <c r="O601" t="s">
        <v>901</v>
      </c>
      <c r="P601" t="s">
        <v>1792</v>
      </c>
      <c r="Q601" t="s"/>
      <c r="R601" t="s">
        <v>521</v>
      </c>
      <c r="S601" t="s">
        <v>707</v>
      </c>
      <c r="T601" t="s">
        <v>83</v>
      </c>
      <c r="U601" t="s">
        <v>84</v>
      </c>
      <c r="V601" t="s">
        <v>85</v>
      </c>
      <c r="W601" t="s">
        <v>86</v>
      </c>
      <c r="X601" t="s"/>
      <c r="Y601" t="s">
        <v>87</v>
      </c>
      <c r="Z601">
        <f>HYPERLINK("https://hotelmonitor-cachepage.eclerx.com/savepage/tk_15441703337665923_sr_8422.html","info")</f>
        <v/>
      </c>
      <c r="AA601" t="n">
        <v>410032</v>
      </c>
      <c r="AB601" t="s">
        <v>1794</v>
      </c>
      <c r="AC601" t="s"/>
      <c r="AD601" t="s">
        <v>89</v>
      </c>
      <c r="AE601" t="s"/>
      <c r="AF601" t="s"/>
      <c r="AG601" t="s"/>
      <c r="AH601" t="s"/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23</v>
      </c>
      <c r="AQ601" t="s">
        <v>91</v>
      </c>
      <c r="AR601" t="s"/>
      <c r="AS601" t="s"/>
      <c r="AT601" t="s">
        <v>92</v>
      </c>
      <c r="AU601" t="s">
        <v>90</v>
      </c>
      <c r="AV601" t="s"/>
      <c r="AW601" t="s"/>
      <c r="AX601" t="s">
        <v>93</v>
      </c>
      <c r="AY601" t="n">
        <v>4078633</v>
      </c>
      <c r="AZ601" t="s">
        <v>1795</v>
      </c>
      <c r="BA601" t="s">
        <v>1796</v>
      </c>
      <c r="BB601" t="s">
        <v>1797</v>
      </c>
      <c r="BC601" t="n">
        <v>4.8898</v>
      </c>
      <c r="BD601" t="n">
        <v>52.3728</v>
      </c>
      <c r="BE601" t="s">
        <v>77</v>
      </c>
      <c r="BF601" t="s">
        <v>83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127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1792</v>
      </c>
      <c r="F602" t="n">
        <v>2161712</v>
      </c>
      <c r="G602" t="s">
        <v>74</v>
      </c>
      <c r="H602" t="s">
        <v>75</v>
      </c>
      <c r="I602" t="s"/>
      <c r="J602" t="s">
        <v>76</v>
      </c>
      <c r="K602" t="n">
        <v>253</v>
      </c>
      <c r="L602" t="s">
        <v>77</v>
      </c>
      <c r="M602" t="s"/>
      <c r="N602" t="s">
        <v>1798</v>
      </c>
      <c r="O602" t="s">
        <v>901</v>
      </c>
      <c r="P602" t="s">
        <v>1792</v>
      </c>
      <c r="Q602" t="s"/>
      <c r="R602" t="s">
        <v>521</v>
      </c>
      <c r="S602" t="s">
        <v>1111</v>
      </c>
      <c r="T602" t="s">
        <v>83</v>
      </c>
      <c r="U602" t="s">
        <v>84</v>
      </c>
      <c r="V602" t="s">
        <v>85</v>
      </c>
      <c r="W602" t="s">
        <v>86</v>
      </c>
      <c r="X602" t="s"/>
      <c r="Y602" t="s">
        <v>87</v>
      </c>
      <c r="Z602">
        <f>HYPERLINK("https://hotelmonitor-cachepage.eclerx.com/savepage/tk_15441703337665923_sr_8422.html","info")</f>
        <v/>
      </c>
      <c r="AA602" t="n">
        <v>410032</v>
      </c>
      <c r="AB602" t="s">
        <v>1799</v>
      </c>
      <c r="AC602" t="s"/>
      <c r="AD602" t="s">
        <v>89</v>
      </c>
      <c r="AE602" t="s"/>
      <c r="AF602" t="s"/>
      <c r="AG602" t="s"/>
      <c r="AH602" t="s"/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23</v>
      </c>
      <c r="AQ602" t="s">
        <v>91</v>
      </c>
      <c r="AR602" t="s"/>
      <c r="AS602" t="s"/>
      <c r="AT602" t="s">
        <v>92</v>
      </c>
      <c r="AU602" t="s">
        <v>90</v>
      </c>
      <c r="AV602" t="s"/>
      <c r="AW602" t="s"/>
      <c r="AX602" t="s">
        <v>93</v>
      </c>
      <c r="AY602" t="n">
        <v>4078633</v>
      </c>
      <c r="AZ602" t="s">
        <v>1795</v>
      </c>
      <c r="BA602" t="s">
        <v>1796</v>
      </c>
      <c r="BB602" t="s">
        <v>1797</v>
      </c>
      <c r="BC602" t="n">
        <v>4.8898</v>
      </c>
      <c r="BD602" t="n">
        <v>52.3728</v>
      </c>
      <c r="BE602" t="s">
        <v>77</v>
      </c>
      <c r="BF602" t="s">
        <v>83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127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1792</v>
      </c>
      <c r="F603" t="n">
        <v>2161712</v>
      </c>
      <c r="G603" t="s">
        <v>74</v>
      </c>
      <c r="H603" t="s">
        <v>75</v>
      </c>
      <c r="I603" t="s"/>
      <c r="J603" t="s">
        <v>76</v>
      </c>
      <c r="K603" t="n">
        <v>253</v>
      </c>
      <c r="L603" t="s">
        <v>77</v>
      </c>
      <c r="M603" t="s"/>
      <c r="N603" t="s">
        <v>1800</v>
      </c>
      <c r="O603" t="s">
        <v>895</v>
      </c>
      <c r="P603" t="s">
        <v>1792</v>
      </c>
      <c r="Q603" t="s"/>
      <c r="R603" t="s">
        <v>521</v>
      </c>
      <c r="S603" t="s">
        <v>1111</v>
      </c>
      <c r="T603" t="s">
        <v>83</v>
      </c>
      <c r="U603" t="s">
        <v>84</v>
      </c>
      <c r="V603" t="s">
        <v>85</v>
      </c>
      <c r="W603" t="s">
        <v>86</v>
      </c>
      <c r="X603" t="s"/>
      <c r="Y603" t="s">
        <v>87</v>
      </c>
      <c r="Z603">
        <f>HYPERLINK("https://hotelmonitor-cachepage.eclerx.com/savepage/tk_15441703337665923_sr_8422.html","info")</f>
        <v/>
      </c>
      <c r="AA603" t="n">
        <v>410032</v>
      </c>
      <c r="AB603" t="s">
        <v>1801</v>
      </c>
      <c r="AC603" t="s"/>
      <c r="AD603" t="s">
        <v>89</v>
      </c>
      <c r="AE603" t="s"/>
      <c r="AF603" t="s"/>
      <c r="AG603" t="s"/>
      <c r="AH603" t="s"/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23</v>
      </c>
      <c r="AQ603" t="s">
        <v>91</v>
      </c>
      <c r="AR603" t="s"/>
      <c r="AS603" t="s"/>
      <c r="AT603" t="s">
        <v>92</v>
      </c>
      <c r="AU603" t="s">
        <v>90</v>
      </c>
      <c r="AV603" t="s"/>
      <c r="AW603" t="s"/>
      <c r="AX603" t="s">
        <v>93</v>
      </c>
      <c r="AY603" t="n">
        <v>4078633</v>
      </c>
      <c r="AZ603" t="s">
        <v>1795</v>
      </c>
      <c r="BA603" t="s">
        <v>1796</v>
      </c>
      <c r="BB603" t="s">
        <v>1797</v>
      </c>
      <c r="BC603" t="n">
        <v>4.8898</v>
      </c>
      <c r="BD603" t="n">
        <v>52.3728</v>
      </c>
      <c r="BE603" t="s">
        <v>77</v>
      </c>
      <c r="BF603" t="s">
        <v>83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127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1792</v>
      </c>
      <c r="F604" t="n">
        <v>2161712</v>
      </c>
      <c r="G604" t="s">
        <v>74</v>
      </c>
      <c r="H604" t="s">
        <v>75</v>
      </c>
      <c r="I604" t="s"/>
      <c r="J604" t="s">
        <v>76</v>
      </c>
      <c r="K604" t="n">
        <v>288</v>
      </c>
      <c r="L604" t="s">
        <v>77</v>
      </c>
      <c r="M604" t="s"/>
      <c r="N604" t="s">
        <v>1793</v>
      </c>
      <c r="O604" t="s">
        <v>901</v>
      </c>
      <c r="P604" t="s">
        <v>1792</v>
      </c>
      <c r="Q604" t="s"/>
      <c r="R604" t="s">
        <v>521</v>
      </c>
      <c r="S604" t="s">
        <v>1802</v>
      </c>
      <c r="T604" t="s">
        <v>83</v>
      </c>
      <c r="U604" t="s">
        <v>84</v>
      </c>
      <c r="V604" t="s">
        <v>85</v>
      </c>
      <c r="W604" t="s">
        <v>108</v>
      </c>
      <c r="X604" t="s"/>
      <c r="Y604" t="s">
        <v>87</v>
      </c>
      <c r="Z604">
        <f>HYPERLINK("https://hotelmonitor-cachepage.eclerx.com/savepage/tk_15441703337665923_sr_8422.html","info")</f>
        <v/>
      </c>
      <c r="AA604" t="n">
        <v>410032</v>
      </c>
      <c r="AB604" t="s">
        <v>1803</v>
      </c>
      <c r="AC604" t="s"/>
      <c r="AD604" t="s">
        <v>89</v>
      </c>
      <c r="AE604" t="s"/>
      <c r="AF604" t="s"/>
      <c r="AG604" t="s"/>
      <c r="AH604" t="s"/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23</v>
      </c>
      <c r="AQ604" t="s">
        <v>91</v>
      </c>
      <c r="AR604" t="s"/>
      <c r="AS604" t="s"/>
      <c r="AT604" t="s">
        <v>92</v>
      </c>
      <c r="AU604" t="s">
        <v>90</v>
      </c>
      <c r="AV604" t="s"/>
      <c r="AW604" t="s"/>
      <c r="AX604" t="s">
        <v>93</v>
      </c>
      <c r="AY604" t="n">
        <v>4078633</v>
      </c>
      <c r="AZ604" t="s">
        <v>1795</v>
      </c>
      <c r="BA604" t="s">
        <v>1796</v>
      </c>
      <c r="BB604" t="s">
        <v>1797</v>
      </c>
      <c r="BC604" t="n">
        <v>4.8898</v>
      </c>
      <c r="BD604" t="n">
        <v>52.3728</v>
      </c>
      <c r="BE604" t="s">
        <v>1804</v>
      </c>
      <c r="BF604" t="s">
        <v>83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127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1792</v>
      </c>
      <c r="F605" t="n">
        <v>2161712</v>
      </c>
      <c r="G605" t="s">
        <v>74</v>
      </c>
      <c r="H605" t="s">
        <v>75</v>
      </c>
      <c r="I605" t="s"/>
      <c r="J605" t="s">
        <v>76</v>
      </c>
      <c r="K605" t="n">
        <v>288</v>
      </c>
      <c r="L605" t="s">
        <v>77</v>
      </c>
      <c r="M605" t="s"/>
      <c r="N605" t="s">
        <v>1805</v>
      </c>
      <c r="O605" t="s">
        <v>901</v>
      </c>
      <c r="P605" t="s">
        <v>1792</v>
      </c>
      <c r="Q605" t="s"/>
      <c r="R605" t="s">
        <v>521</v>
      </c>
      <c r="S605" t="s">
        <v>1802</v>
      </c>
      <c r="T605" t="s">
        <v>83</v>
      </c>
      <c r="U605" t="s">
        <v>84</v>
      </c>
      <c r="V605" t="s">
        <v>85</v>
      </c>
      <c r="W605" t="s">
        <v>108</v>
      </c>
      <c r="X605" t="s"/>
      <c r="Y605" t="s">
        <v>87</v>
      </c>
      <c r="Z605">
        <f>HYPERLINK("https://hotelmonitor-cachepage.eclerx.com/savepage/tk_15441703337665923_sr_8422.html","info")</f>
        <v/>
      </c>
      <c r="AA605" t="n">
        <v>410032</v>
      </c>
      <c r="AB605" t="s">
        <v>1806</v>
      </c>
      <c r="AC605" t="s"/>
      <c r="AD605" t="s">
        <v>89</v>
      </c>
      <c r="AE605" t="s"/>
      <c r="AF605" t="s"/>
      <c r="AG605" t="s"/>
      <c r="AH605" t="s"/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23</v>
      </c>
      <c r="AQ605" t="s">
        <v>91</v>
      </c>
      <c r="AR605" t="s"/>
      <c r="AS605" t="s"/>
      <c r="AT605" t="s">
        <v>92</v>
      </c>
      <c r="AU605" t="s">
        <v>90</v>
      </c>
      <c r="AV605" t="s"/>
      <c r="AW605" t="s"/>
      <c r="AX605" t="s">
        <v>93</v>
      </c>
      <c r="AY605" t="n">
        <v>4078633</v>
      </c>
      <c r="AZ605" t="s">
        <v>1795</v>
      </c>
      <c r="BA605" t="s">
        <v>1796</v>
      </c>
      <c r="BB605" t="s">
        <v>1797</v>
      </c>
      <c r="BC605" t="n">
        <v>4.8898</v>
      </c>
      <c r="BD605" t="n">
        <v>52.3728</v>
      </c>
      <c r="BE605" t="s">
        <v>1804</v>
      </c>
      <c r="BF605" t="s">
        <v>83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127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1792</v>
      </c>
      <c r="F606" t="n">
        <v>2161712</v>
      </c>
      <c r="G606" t="s">
        <v>74</v>
      </c>
      <c r="H606" t="s">
        <v>75</v>
      </c>
      <c r="I606" t="s"/>
      <c r="J606" t="s">
        <v>76</v>
      </c>
      <c r="K606" t="n">
        <v>297.5</v>
      </c>
      <c r="L606" t="s">
        <v>77</v>
      </c>
      <c r="M606" t="s"/>
      <c r="N606" t="s">
        <v>1805</v>
      </c>
      <c r="O606" t="s">
        <v>901</v>
      </c>
      <c r="P606" t="s">
        <v>1792</v>
      </c>
      <c r="Q606" t="s"/>
      <c r="R606" t="s">
        <v>521</v>
      </c>
      <c r="S606" t="s">
        <v>695</v>
      </c>
      <c r="T606" t="s">
        <v>83</v>
      </c>
      <c r="U606" t="s">
        <v>84</v>
      </c>
      <c r="V606" t="s">
        <v>85</v>
      </c>
      <c r="W606" t="s">
        <v>86</v>
      </c>
      <c r="X606" t="s"/>
      <c r="Y606" t="s">
        <v>87</v>
      </c>
      <c r="Z606">
        <f>HYPERLINK("https://hotelmonitor-cachepage.eclerx.com/savepage/tk_15441703337665923_sr_8422.html","info")</f>
        <v/>
      </c>
      <c r="AA606" t="n">
        <v>410032</v>
      </c>
      <c r="AB606" t="s">
        <v>1807</v>
      </c>
      <c r="AC606" t="s"/>
      <c r="AD606" t="s">
        <v>89</v>
      </c>
      <c r="AE606" t="s"/>
      <c r="AF606" t="s"/>
      <c r="AG606" t="s"/>
      <c r="AH606" t="s"/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23</v>
      </c>
      <c r="AQ606" t="s">
        <v>91</v>
      </c>
      <c r="AR606" t="s"/>
      <c r="AS606" t="s"/>
      <c r="AT606" t="s">
        <v>92</v>
      </c>
      <c r="AU606" t="s">
        <v>90</v>
      </c>
      <c r="AV606" t="s"/>
      <c r="AW606" t="s"/>
      <c r="AX606" t="s">
        <v>93</v>
      </c>
      <c r="AY606" t="n">
        <v>4078633</v>
      </c>
      <c r="AZ606" t="s">
        <v>1795</v>
      </c>
      <c r="BA606" t="s">
        <v>1796</v>
      </c>
      <c r="BB606" t="s">
        <v>1797</v>
      </c>
      <c r="BC606" t="n">
        <v>4.8898</v>
      </c>
      <c r="BD606" t="n">
        <v>52.3728</v>
      </c>
      <c r="BE606" t="s">
        <v>77</v>
      </c>
      <c r="BF606" t="s">
        <v>83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127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1792</v>
      </c>
      <c r="F607" t="n">
        <v>2161712</v>
      </c>
      <c r="G607" t="s">
        <v>74</v>
      </c>
      <c r="H607" t="s">
        <v>75</v>
      </c>
      <c r="I607" t="s"/>
      <c r="J607" t="s">
        <v>76</v>
      </c>
      <c r="K607" t="n">
        <v>297.5</v>
      </c>
      <c r="L607" t="s">
        <v>77</v>
      </c>
      <c r="M607" t="s"/>
      <c r="N607" t="s">
        <v>1808</v>
      </c>
      <c r="O607" t="s">
        <v>895</v>
      </c>
      <c r="P607" t="s">
        <v>1792</v>
      </c>
      <c r="Q607" t="s"/>
      <c r="R607" t="s">
        <v>521</v>
      </c>
      <c r="S607" t="s">
        <v>695</v>
      </c>
      <c r="T607" t="s">
        <v>83</v>
      </c>
      <c r="U607" t="s">
        <v>84</v>
      </c>
      <c r="V607" t="s">
        <v>85</v>
      </c>
      <c r="W607" t="s">
        <v>86</v>
      </c>
      <c r="X607" t="s"/>
      <c r="Y607" t="s">
        <v>87</v>
      </c>
      <c r="Z607">
        <f>HYPERLINK("https://hotelmonitor-cachepage.eclerx.com/savepage/tk_15441703337665923_sr_8422.html","info")</f>
        <v/>
      </c>
      <c r="AA607" t="n">
        <v>410032</v>
      </c>
      <c r="AB607" t="s">
        <v>1809</v>
      </c>
      <c r="AC607" t="s"/>
      <c r="AD607" t="s">
        <v>89</v>
      </c>
      <c r="AE607" t="s"/>
      <c r="AF607" t="s"/>
      <c r="AG607" t="s"/>
      <c r="AH607" t="s"/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23</v>
      </c>
      <c r="AQ607" t="s">
        <v>91</v>
      </c>
      <c r="AR607" t="s"/>
      <c r="AS607" t="s"/>
      <c r="AT607" t="s">
        <v>92</v>
      </c>
      <c r="AU607" t="s">
        <v>90</v>
      </c>
      <c r="AV607" t="s"/>
      <c r="AW607" t="s"/>
      <c r="AX607" t="s">
        <v>93</v>
      </c>
      <c r="AY607" t="n">
        <v>4078633</v>
      </c>
      <c r="AZ607" t="s">
        <v>1795</v>
      </c>
      <c r="BA607" t="s">
        <v>1796</v>
      </c>
      <c r="BB607" t="s">
        <v>1797</v>
      </c>
      <c r="BC607" t="n">
        <v>4.8898</v>
      </c>
      <c r="BD607" t="n">
        <v>52.3728</v>
      </c>
      <c r="BE607" t="s">
        <v>865</v>
      </c>
      <c r="BF607" t="s">
        <v>83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127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1792</v>
      </c>
      <c r="F608" t="n">
        <v>2161712</v>
      </c>
      <c r="G608" t="s">
        <v>74</v>
      </c>
      <c r="H608" t="s">
        <v>75</v>
      </c>
      <c r="I608" t="s"/>
      <c r="J608" t="s">
        <v>76</v>
      </c>
      <c r="K608" t="n">
        <v>303</v>
      </c>
      <c r="L608" t="s">
        <v>77</v>
      </c>
      <c r="M608" t="s"/>
      <c r="N608" t="s">
        <v>1798</v>
      </c>
      <c r="O608" t="s">
        <v>901</v>
      </c>
      <c r="P608" t="s">
        <v>1792</v>
      </c>
      <c r="Q608" t="s"/>
      <c r="R608" t="s">
        <v>521</v>
      </c>
      <c r="S608" t="s">
        <v>1810</v>
      </c>
      <c r="T608" t="s">
        <v>83</v>
      </c>
      <c r="U608" t="s">
        <v>84</v>
      </c>
      <c r="V608" t="s">
        <v>85</v>
      </c>
      <c r="W608" t="s">
        <v>108</v>
      </c>
      <c r="X608" t="s"/>
      <c r="Y608" t="s">
        <v>87</v>
      </c>
      <c r="Z608">
        <f>HYPERLINK("https://hotelmonitor-cachepage.eclerx.com/savepage/tk_15441703337665923_sr_8422.html","info")</f>
        <v/>
      </c>
      <c r="AA608" t="n">
        <v>410032</v>
      </c>
      <c r="AB608" t="s">
        <v>1811</v>
      </c>
      <c r="AC608" t="s"/>
      <c r="AD608" t="s">
        <v>89</v>
      </c>
      <c r="AE608" t="s"/>
      <c r="AF608" t="s"/>
      <c r="AG608" t="s"/>
      <c r="AH608" t="s"/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23</v>
      </c>
      <c r="AQ608" t="s">
        <v>91</v>
      </c>
      <c r="AR608" t="s"/>
      <c r="AS608" t="s"/>
      <c r="AT608" t="s">
        <v>92</v>
      </c>
      <c r="AU608" t="s">
        <v>90</v>
      </c>
      <c r="AV608" t="s"/>
      <c r="AW608" t="s"/>
      <c r="AX608" t="s">
        <v>93</v>
      </c>
      <c r="AY608" t="n">
        <v>4078633</v>
      </c>
      <c r="AZ608" t="s">
        <v>1795</v>
      </c>
      <c r="BA608" t="s">
        <v>1796</v>
      </c>
      <c r="BB608" t="s">
        <v>1797</v>
      </c>
      <c r="BC608" t="n">
        <v>4.8898</v>
      </c>
      <c r="BD608" t="n">
        <v>52.3728</v>
      </c>
      <c r="BE608" t="s">
        <v>865</v>
      </c>
      <c r="BF608" t="s">
        <v>83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127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1792</v>
      </c>
      <c r="F609" t="n">
        <v>2161712</v>
      </c>
      <c r="G609" t="s">
        <v>74</v>
      </c>
      <c r="H609" t="s">
        <v>75</v>
      </c>
      <c r="I609" t="s"/>
      <c r="J609" t="s">
        <v>76</v>
      </c>
      <c r="K609" t="n">
        <v>303</v>
      </c>
      <c r="L609" t="s">
        <v>77</v>
      </c>
      <c r="M609" t="s"/>
      <c r="N609" t="s">
        <v>1800</v>
      </c>
      <c r="O609" t="s">
        <v>895</v>
      </c>
      <c r="P609" t="s">
        <v>1792</v>
      </c>
      <c r="Q609" t="s"/>
      <c r="R609" t="s">
        <v>521</v>
      </c>
      <c r="S609" t="s">
        <v>1810</v>
      </c>
      <c r="T609" t="s">
        <v>83</v>
      </c>
      <c r="U609" t="s">
        <v>84</v>
      </c>
      <c r="V609" t="s">
        <v>85</v>
      </c>
      <c r="W609" t="s">
        <v>108</v>
      </c>
      <c r="X609" t="s"/>
      <c r="Y609" t="s">
        <v>87</v>
      </c>
      <c r="Z609">
        <f>HYPERLINK("https://hotelmonitor-cachepage.eclerx.com/savepage/tk_15441703337665923_sr_8422.html","info")</f>
        <v/>
      </c>
      <c r="AA609" t="n">
        <v>410032</v>
      </c>
      <c r="AB609" t="s">
        <v>1812</v>
      </c>
      <c r="AC609" t="s"/>
      <c r="AD609" t="s">
        <v>89</v>
      </c>
      <c r="AE609" t="s"/>
      <c r="AF609" t="s"/>
      <c r="AG609" t="s"/>
      <c r="AH609" t="s"/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23</v>
      </c>
      <c r="AQ609" t="s">
        <v>91</v>
      </c>
      <c r="AR609" t="s"/>
      <c r="AS609" t="s"/>
      <c r="AT609" t="s">
        <v>92</v>
      </c>
      <c r="AU609" t="s">
        <v>90</v>
      </c>
      <c r="AV609" t="s"/>
      <c r="AW609" t="s"/>
      <c r="AX609" t="s">
        <v>93</v>
      </c>
      <c r="AY609" t="n">
        <v>4078633</v>
      </c>
      <c r="AZ609" t="s">
        <v>1795</v>
      </c>
      <c r="BA609" t="s">
        <v>1796</v>
      </c>
      <c r="BB609" t="s">
        <v>1797</v>
      </c>
      <c r="BC609" t="n">
        <v>4.8898</v>
      </c>
      <c r="BD609" t="n">
        <v>52.3728</v>
      </c>
      <c r="BE609" t="s">
        <v>865</v>
      </c>
      <c r="BF609" t="s">
        <v>83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127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1792</v>
      </c>
      <c r="F610" t="n">
        <v>2161712</v>
      </c>
      <c r="G610" t="s">
        <v>74</v>
      </c>
      <c r="H610" t="s">
        <v>75</v>
      </c>
      <c r="I610" t="s"/>
      <c r="J610" t="s">
        <v>76</v>
      </c>
      <c r="K610" t="n">
        <v>320</v>
      </c>
      <c r="L610" t="s">
        <v>77</v>
      </c>
      <c r="M610" t="s"/>
      <c r="N610" t="s">
        <v>1813</v>
      </c>
      <c r="O610" t="s">
        <v>901</v>
      </c>
      <c r="P610" t="s">
        <v>1792</v>
      </c>
      <c r="Q610" t="s"/>
      <c r="R610" t="s">
        <v>521</v>
      </c>
      <c r="S610" t="s">
        <v>1814</v>
      </c>
      <c r="T610" t="s">
        <v>83</v>
      </c>
      <c r="U610" t="s">
        <v>84</v>
      </c>
      <c r="V610" t="s">
        <v>85</v>
      </c>
      <c r="W610" t="s">
        <v>86</v>
      </c>
      <c r="X610" t="s"/>
      <c r="Y610" t="s">
        <v>87</v>
      </c>
      <c r="Z610">
        <f>HYPERLINK("https://hotelmonitor-cachepage.eclerx.com/savepage/tk_15441703337665923_sr_8422.html","info")</f>
        <v/>
      </c>
      <c r="AA610" t="n">
        <v>410032</v>
      </c>
      <c r="AB610" t="s">
        <v>1815</v>
      </c>
      <c r="AC610" t="s"/>
      <c r="AD610" t="s">
        <v>89</v>
      </c>
      <c r="AE610" t="s"/>
      <c r="AF610" t="s"/>
      <c r="AG610" t="s"/>
      <c r="AH610" t="s"/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23</v>
      </c>
      <c r="AQ610" t="s">
        <v>91</v>
      </c>
      <c r="AR610" t="s"/>
      <c r="AS610" t="s"/>
      <c r="AT610" t="s">
        <v>92</v>
      </c>
      <c r="AU610" t="s">
        <v>90</v>
      </c>
      <c r="AV610" t="s"/>
      <c r="AW610" t="s"/>
      <c r="AX610" t="s">
        <v>93</v>
      </c>
      <c r="AY610" t="n">
        <v>4078633</v>
      </c>
      <c r="AZ610" t="s">
        <v>1795</v>
      </c>
      <c r="BA610" t="s">
        <v>1796</v>
      </c>
      <c r="BB610" t="s">
        <v>1797</v>
      </c>
      <c r="BC610" t="n">
        <v>4.8898</v>
      </c>
      <c r="BD610" t="n">
        <v>52.3728</v>
      </c>
      <c r="BE610" t="s">
        <v>77</v>
      </c>
      <c r="BF610" t="s">
        <v>83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127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1792</v>
      </c>
      <c r="F611" t="n">
        <v>2161712</v>
      </c>
      <c r="G611" t="s">
        <v>74</v>
      </c>
      <c r="H611" t="s">
        <v>75</v>
      </c>
      <c r="I611" t="s"/>
      <c r="J611" t="s">
        <v>76</v>
      </c>
      <c r="K611" t="n">
        <v>348.5</v>
      </c>
      <c r="L611" t="s">
        <v>77</v>
      </c>
      <c r="M611" t="s"/>
      <c r="N611" t="s">
        <v>1808</v>
      </c>
      <c r="O611" t="s">
        <v>895</v>
      </c>
      <c r="P611" t="s">
        <v>1792</v>
      </c>
      <c r="Q611" t="s"/>
      <c r="R611" t="s">
        <v>521</v>
      </c>
      <c r="S611" t="s">
        <v>1816</v>
      </c>
      <c r="T611" t="s">
        <v>83</v>
      </c>
      <c r="U611" t="s">
        <v>84</v>
      </c>
      <c r="V611" t="s">
        <v>85</v>
      </c>
      <c r="W611" t="s">
        <v>108</v>
      </c>
      <c r="X611" t="s"/>
      <c r="Y611" t="s">
        <v>87</v>
      </c>
      <c r="Z611">
        <f>HYPERLINK("https://hotelmonitor-cachepage.eclerx.com/savepage/tk_15441703337665923_sr_8422.html","info")</f>
        <v/>
      </c>
      <c r="AA611" t="n">
        <v>410032</v>
      </c>
      <c r="AB611" t="s">
        <v>1817</v>
      </c>
      <c r="AC611" t="s"/>
      <c r="AD611" t="s">
        <v>89</v>
      </c>
      <c r="AE611" t="s"/>
      <c r="AF611" t="s"/>
      <c r="AG611" t="s"/>
      <c r="AH611" t="s"/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23</v>
      </c>
      <c r="AQ611" t="s">
        <v>91</v>
      </c>
      <c r="AR611" t="s"/>
      <c r="AS611" t="s"/>
      <c r="AT611" t="s">
        <v>92</v>
      </c>
      <c r="AU611" t="s">
        <v>90</v>
      </c>
      <c r="AV611" t="s"/>
      <c r="AW611" t="s"/>
      <c r="AX611" t="s">
        <v>93</v>
      </c>
      <c r="AY611" t="n">
        <v>4078633</v>
      </c>
      <c r="AZ611" t="s">
        <v>1795</v>
      </c>
      <c r="BA611" t="s">
        <v>1796</v>
      </c>
      <c r="BB611" t="s">
        <v>1797</v>
      </c>
      <c r="BC611" t="n">
        <v>4.8898</v>
      </c>
      <c r="BD611" t="n">
        <v>52.3728</v>
      </c>
      <c r="BE611" t="s">
        <v>1818</v>
      </c>
      <c r="BF611" t="s">
        <v>83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127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1792</v>
      </c>
      <c r="F612" t="n">
        <v>2161712</v>
      </c>
      <c r="G612" t="s">
        <v>74</v>
      </c>
      <c r="H612" t="s">
        <v>75</v>
      </c>
      <c r="I612" t="s"/>
      <c r="J612" t="s">
        <v>76</v>
      </c>
      <c r="K612" t="n">
        <v>364.5</v>
      </c>
      <c r="L612" t="s">
        <v>77</v>
      </c>
      <c r="M612" t="s"/>
      <c r="N612" t="s">
        <v>1819</v>
      </c>
      <c r="O612" t="s">
        <v>79</v>
      </c>
      <c r="P612" t="s">
        <v>1792</v>
      </c>
      <c r="Q612" t="s"/>
      <c r="R612" t="s">
        <v>521</v>
      </c>
      <c r="S612" t="s">
        <v>1820</v>
      </c>
      <c r="T612" t="s">
        <v>83</v>
      </c>
      <c r="U612" t="s">
        <v>84</v>
      </c>
      <c r="V612" t="s">
        <v>85</v>
      </c>
      <c r="W612" t="s">
        <v>86</v>
      </c>
      <c r="X612" t="s"/>
      <c r="Y612" t="s">
        <v>87</v>
      </c>
      <c r="Z612">
        <f>HYPERLINK("https://hotelmonitor-cachepage.eclerx.com/savepage/tk_15441703337665923_sr_8422.html","info")</f>
        <v/>
      </c>
      <c r="AA612" t="n">
        <v>410032</v>
      </c>
      <c r="AB612" t="s">
        <v>1821</v>
      </c>
      <c r="AC612" t="s"/>
      <c r="AD612" t="s">
        <v>89</v>
      </c>
      <c r="AE612" t="s"/>
      <c r="AF612" t="s"/>
      <c r="AG612" t="s"/>
      <c r="AH612" t="s"/>
      <c r="AI612" t="s"/>
      <c r="AJ612" t="s"/>
      <c r="AK612" t="s">
        <v>90</v>
      </c>
      <c r="AL612" t="s"/>
      <c r="AM612" t="s"/>
      <c r="AN612" t="s">
        <v>90</v>
      </c>
      <c r="AO612" t="s"/>
      <c r="AP612" t="n">
        <v>23</v>
      </c>
      <c r="AQ612" t="s">
        <v>91</v>
      </c>
      <c r="AR612" t="s"/>
      <c r="AS612" t="s"/>
      <c r="AT612" t="s">
        <v>92</v>
      </c>
      <c r="AU612" t="s">
        <v>90</v>
      </c>
      <c r="AV612" t="s"/>
      <c r="AW612" t="s"/>
      <c r="AX612" t="s">
        <v>93</v>
      </c>
      <c r="AY612" t="n">
        <v>4078633</v>
      </c>
      <c r="AZ612" t="s">
        <v>1795</v>
      </c>
      <c r="BA612" t="s">
        <v>1796</v>
      </c>
      <c r="BB612" t="s">
        <v>1797</v>
      </c>
      <c r="BC612" t="n">
        <v>4.8898</v>
      </c>
      <c r="BD612" t="n">
        <v>52.3728</v>
      </c>
      <c r="BE612" t="s">
        <v>77</v>
      </c>
      <c r="BF612" t="s">
        <v>83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127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1792</v>
      </c>
      <c r="F613" t="n">
        <v>2161712</v>
      </c>
      <c r="G613" t="s">
        <v>74</v>
      </c>
      <c r="H613" t="s">
        <v>75</v>
      </c>
      <c r="I613" t="s"/>
      <c r="J613" t="s">
        <v>76</v>
      </c>
      <c r="K613" t="n">
        <v>371.5</v>
      </c>
      <c r="L613" t="s">
        <v>77</v>
      </c>
      <c r="M613" t="s"/>
      <c r="N613" t="s">
        <v>1813</v>
      </c>
      <c r="O613" t="s">
        <v>901</v>
      </c>
      <c r="P613" t="s">
        <v>1792</v>
      </c>
      <c r="Q613" t="s"/>
      <c r="R613" t="s">
        <v>521</v>
      </c>
      <c r="S613" t="s">
        <v>1822</v>
      </c>
      <c r="T613" t="s">
        <v>83</v>
      </c>
      <c r="U613" t="s">
        <v>84</v>
      </c>
      <c r="V613" t="s">
        <v>85</v>
      </c>
      <c r="W613" t="s">
        <v>108</v>
      </c>
      <c r="X613" t="s"/>
      <c r="Y613" t="s">
        <v>87</v>
      </c>
      <c r="Z613">
        <f>HYPERLINK("https://hotelmonitor-cachepage.eclerx.com/savepage/tk_15441703337665923_sr_8422.html","info")</f>
        <v/>
      </c>
      <c r="AA613" t="n">
        <v>410032</v>
      </c>
      <c r="AB613" t="s">
        <v>1823</v>
      </c>
      <c r="AC613" t="s"/>
      <c r="AD613" t="s">
        <v>89</v>
      </c>
      <c r="AE613" t="s"/>
      <c r="AF613" t="s"/>
      <c r="AG613" t="s"/>
      <c r="AH613" t="s"/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23</v>
      </c>
      <c r="AQ613" t="s">
        <v>91</v>
      </c>
      <c r="AR613" t="s"/>
      <c r="AS613" t="s"/>
      <c r="AT613" t="s">
        <v>92</v>
      </c>
      <c r="AU613" t="s">
        <v>90</v>
      </c>
      <c r="AV613" t="s"/>
      <c r="AW613" t="s"/>
      <c r="AX613" t="s">
        <v>93</v>
      </c>
      <c r="AY613" t="n">
        <v>4078633</v>
      </c>
      <c r="AZ613" t="s">
        <v>1795</v>
      </c>
      <c r="BA613" t="s">
        <v>1796</v>
      </c>
      <c r="BB613" t="s">
        <v>1797</v>
      </c>
      <c r="BC613" t="n">
        <v>4.8898</v>
      </c>
      <c r="BD613" t="n">
        <v>52.3728</v>
      </c>
      <c r="BE613" t="s">
        <v>1824</v>
      </c>
      <c r="BF613" t="s">
        <v>83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127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1792</v>
      </c>
      <c r="F614" t="n">
        <v>2161712</v>
      </c>
      <c r="G614" t="s">
        <v>74</v>
      </c>
      <c r="H614" t="s">
        <v>75</v>
      </c>
      <c r="I614" t="s"/>
      <c r="J614" t="s">
        <v>76</v>
      </c>
      <c r="K614" t="n">
        <v>417</v>
      </c>
      <c r="L614" t="s">
        <v>77</v>
      </c>
      <c r="M614" t="s"/>
      <c r="N614" t="s">
        <v>1819</v>
      </c>
      <c r="O614" t="s">
        <v>79</v>
      </c>
      <c r="P614" t="s">
        <v>1792</v>
      </c>
      <c r="Q614" t="s"/>
      <c r="R614" t="s">
        <v>521</v>
      </c>
      <c r="S614" t="s">
        <v>1825</v>
      </c>
      <c r="T614" t="s">
        <v>83</v>
      </c>
      <c r="U614" t="s">
        <v>84</v>
      </c>
      <c r="V614" t="s">
        <v>85</v>
      </c>
      <c r="W614" t="s">
        <v>108</v>
      </c>
      <c r="X614" t="s"/>
      <c r="Y614" t="s">
        <v>87</v>
      </c>
      <c r="Z614">
        <f>HYPERLINK("https://hotelmonitor-cachepage.eclerx.com/savepage/tk_15441703337665923_sr_8422.html","info")</f>
        <v/>
      </c>
      <c r="AA614" t="n">
        <v>410032</v>
      </c>
      <c r="AB614" t="s">
        <v>1826</v>
      </c>
      <c r="AC614" t="s"/>
      <c r="AD614" t="s">
        <v>89</v>
      </c>
      <c r="AE614" t="s"/>
      <c r="AF614" t="s"/>
      <c r="AG614" t="s"/>
      <c r="AH614" t="s"/>
      <c r="AI614" t="s"/>
      <c r="AJ614" t="s"/>
      <c r="AK614" t="s">
        <v>90</v>
      </c>
      <c r="AL614" t="s"/>
      <c r="AM614" t="s"/>
      <c r="AN614" t="s">
        <v>90</v>
      </c>
      <c r="AO614" t="s"/>
      <c r="AP614" t="n">
        <v>23</v>
      </c>
      <c r="AQ614" t="s">
        <v>91</v>
      </c>
      <c r="AR614" t="s"/>
      <c r="AS614" t="s"/>
      <c r="AT614" t="s">
        <v>92</v>
      </c>
      <c r="AU614" t="s">
        <v>90</v>
      </c>
      <c r="AV614" t="s"/>
      <c r="AW614" t="s"/>
      <c r="AX614" t="s">
        <v>93</v>
      </c>
      <c r="AY614" t="n">
        <v>4078633</v>
      </c>
      <c r="AZ614" t="s">
        <v>1795</v>
      </c>
      <c r="BA614" t="s">
        <v>1796</v>
      </c>
      <c r="BB614" t="s">
        <v>1797</v>
      </c>
      <c r="BC614" t="n">
        <v>4.8898</v>
      </c>
      <c r="BD614" t="n">
        <v>52.3728</v>
      </c>
      <c r="BE614" t="s">
        <v>1827</v>
      </c>
      <c r="BF614" t="s">
        <v>83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127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1828</v>
      </c>
      <c r="F615" t="n">
        <v>3191742</v>
      </c>
      <c r="G615" t="s">
        <v>74</v>
      </c>
      <c r="H615" t="s">
        <v>75</v>
      </c>
      <c r="I615" t="s"/>
      <c r="J615" t="s">
        <v>76</v>
      </c>
      <c r="K615" t="n">
        <v>85</v>
      </c>
      <c r="L615" t="s">
        <v>77</v>
      </c>
      <c r="M615" t="s"/>
      <c r="N615" t="s">
        <v>660</v>
      </c>
      <c r="O615" t="s">
        <v>79</v>
      </c>
      <c r="P615" t="s">
        <v>1828</v>
      </c>
      <c r="Q615" t="s"/>
      <c r="R615" t="s">
        <v>120</v>
      </c>
      <c r="S615" t="s">
        <v>132</v>
      </c>
      <c r="T615" t="s">
        <v>83</v>
      </c>
      <c r="U615" t="s">
        <v>84</v>
      </c>
      <c r="V615" t="s">
        <v>85</v>
      </c>
      <c r="W615" t="s">
        <v>86</v>
      </c>
      <c r="X615" t="s"/>
      <c r="Y615" t="s">
        <v>87</v>
      </c>
      <c r="Z615">
        <f>HYPERLINK("https://hotelmonitor-cachepage.eclerx.com/savepage/tk_15441703323394008_sr_8422.html","info")</f>
        <v/>
      </c>
      <c r="AA615" t="n">
        <v>502001</v>
      </c>
      <c r="AB615" t="s">
        <v>1829</v>
      </c>
      <c r="AC615" t="s"/>
      <c r="AD615" t="s">
        <v>89</v>
      </c>
      <c r="AE615" t="s"/>
      <c r="AF615" t="s"/>
      <c r="AG615" t="s"/>
      <c r="AH615" t="s"/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20</v>
      </c>
      <c r="AQ615" t="s">
        <v>91</v>
      </c>
      <c r="AR615" t="s"/>
      <c r="AS615" t="s"/>
      <c r="AT615" t="s">
        <v>92</v>
      </c>
      <c r="AU615" t="s">
        <v>90</v>
      </c>
      <c r="AV615" t="s"/>
      <c r="AW615" t="s"/>
      <c r="AX615" t="s">
        <v>93</v>
      </c>
      <c r="AY615" t="n">
        <v>6244369</v>
      </c>
      <c r="AZ615" t="s">
        <v>1830</v>
      </c>
      <c r="BA615" t="s">
        <v>1831</v>
      </c>
      <c r="BB615" t="s">
        <v>1832</v>
      </c>
      <c r="BC615" t="n">
        <v>4.750985</v>
      </c>
      <c r="BD615" t="n">
        <v>52.275998</v>
      </c>
      <c r="BE615" t="s">
        <v>1833</v>
      </c>
      <c r="BF615" t="s">
        <v>83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1834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1828</v>
      </c>
      <c r="F616" t="n">
        <v>3191742</v>
      </c>
      <c r="G616" t="s">
        <v>74</v>
      </c>
      <c r="H616" t="s">
        <v>75</v>
      </c>
      <c r="I616" t="s"/>
      <c r="J616" t="s">
        <v>76</v>
      </c>
      <c r="K616" t="n">
        <v>139.5</v>
      </c>
      <c r="L616" t="s">
        <v>77</v>
      </c>
      <c r="M616" t="s"/>
      <c r="N616" t="s">
        <v>1835</v>
      </c>
      <c r="O616" t="s">
        <v>79</v>
      </c>
      <c r="P616" t="s">
        <v>1828</v>
      </c>
      <c r="Q616" t="s"/>
      <c r="R616" t="s">
        <v>120</v>
      </c>
      <c r="S616" t="s">
        <v>620</v>
      </c>
      <c r="T616" t="s">
        <v>83</v>
      </c>
      <c r="U616" t="s">
        <v>84</v>
      </c>
      <c r="V616" t="s">
        <v>85</v>
      </c>
      <c r="W616" t="s">
        <v>86</v>
      </c>
      <c r="X616" t="s"/>
      <c r="Y616" t="s">
        <v>87</v>
      </c>
      <c r="Z616">
        <f>HYPERLINK("https://hotelmonitor-cachepage.eclerx.com/savepage/tk_15441703323394008_sr_8422.html","info")</f>
        <v/>
      </c>
      <c r="AA616" t="n">
        <v>502001</v>
      </c>
      <c r="AB616" t="s">
        <v>1836</v>
      </c>
      <c r="AC616" t="s"/>
      <c r="AD616" t="s">
        <v>89</v>
      </c>
      <c r="AE616" t="s"/>
      <c r="AF616" t="s"/>
      <c r="AG616" t="s"/>
      <c r="AH616" t="s"/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20</v>
      </c>
      <c r="AQ616" t="s">
        <v>91</v>
      </c>
      <c r="AR616" t="s"/>
      <c r="AS616" t="s"/>
      <c r="AT616" t="s">
        <v>92</v>
      </c>
      <c r="AU616" t="s">
        <v>90</v>
      </c>
      <c r="AV616" t="s"/>
      <c r="AW616" t="s"/>
      <c r="AX616" t="s">
        <v>93</v>
      </c>
      <c r="AY616" t="n">
        <v>6244369</v>
      </c>
      <c r="AZ616" t="s">
        <v>1830</v>
      </c>
      <c r="BA616" t="s">
        <v>1831</v>
      </c>
      <c r="BB616" t="s">
        <v>1832</v>
      </c>
      <c r="BC616" t="n">
        <v>4.750985</v>
      </c>
      <c r="BD616" t="n">
        <v>52.275998</v>
      </c>
      <c r="BE616" t="s">
        <v>1708</v>
      </c>
      <c r="BF616" t="s">
        <v>83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1834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1837</v>
      </c>
      <c r="F617" t="n">
        <v>512976</v>
      </c>
      <c r="G617" t="s">
        <v>74</v>
      </c>
      <c r="H617" t="s">
        <v>75</v>
      </c>
      <c r="I617" t="s"/>
      <c r="J617" t="s">
        <v>76</v>
      </c>
      <c r="K617" t="n">
        <v>131</v>
      </c>
      <c r="L617" t="s">
        <v>77</v>
      </c>
      <c r="M617" t="s"/>
      <c r="N617" t="s">
        <v>240</v>
      </c>
      <c r="O617" t="s">
        <v>79</v>
      </c>
      <c r="P617" t="s">
        <v>1837</v>
      </c>
      <c r="Q617" t="s"/>
      <c r="R617" t="s">
        <v>120</v>
      </c>
      <c r="S617" t="s">
        <v>332</v>
      </c>
      <c r="T617" t="s">
        <v>83</v>
      </c>
      <c r="U617" t="s">
        <v>84</v>
      </c>
      <c r="V617" t="s">
        <v>85</v>
      </c>
      <c r="W617" t="s">
        <v>108</v>
      </c>
      <c r="X617" t="s"/>
      <c r="Y617" t="s">
        <v>87</v>
      </c>
      <c r="Z617">
        <f>HYPERLINK("https://hotelmonitor-cachepage.eclerx.com/savepage/tk_15441703530528717_sr_8422.html","info")</f>
        <v/>
      </c>
      <c r="AA617" t="n">
        <v>15593</v>
      </c>
      <c r="AB617" t="s">
        <v>1838</v>
      </c>
      <c r="AC617" t="s"/>
      <c r="AD617" t="s">
        <v>89</v>
      </c>
      <c r="AE617" t="s"/>
      <c r="AF617" t="s"/>
      <c r="AG617" t="s"/>
      <c r="AH617" t="s"/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62</v>
      </c>
      <c r="AQ617" t="s">
        <v>91</v>
      </c>
      <c r="AR617" t="s"/>
      <c r="AS617" t="s"/>
      <c r="AT617" t="s">
        <v>92</v>
      </c>
      <c r="AU617" t="s">
        <v>90</v>
      </c>
      <c r="AV617" t="s"/>
      <c r="AW617" t="s"/>
      <c r="AX617" t="s">
        <v>90</v>
      </c>
      <c r="AY617" t="n">
        <v>966467</v>
      </c>
      <c r="AZ617" t="s">
        <v>1839</v>
      </c>
      <c r="BA617" t="s">
        <v>1840</v>
      </c>
      <c r="BB617" t="s">
        <v>1841</v>
      </c>
      <c r="BC617" t="n">
        <v>4.877295</v>
      </c>
      <c r="BD617" t="n">
        <v>52.348269</v>
      </c>
      <c r="BE617" t="s">
        <v>188</v>
      </c>
      <c r="BF617" t="s">
        <v>83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127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1837</v>
      </c>
      <c r="F618" t="n">
        <v>512976</v>
      </c>
      <c r="G618" t="s">
        <v>74</v>
      </c>
      <c r="H618" t="s">
        <v>75</v>
      </c>
      <c r="I618" t="s"/>
      <c r="J618" t="s">
        <v>76</v>
      </c>
      <c r="K618" t="n">
        <v>144.5</v>
      </c>
      <c r="L618" t="s">
        <v>77</v>
      </c>
      <c r="M618" t="s"/>
      <c r="N618" t="s">
        <v>685</v>
      </c>
      <c r="O618" t="s">
        <v>79</v>
      </c>
      <c r="P618" t="s">
        <v>1837</v>
      </c>
      <c r="Q618" t="s"/>
      <c r="R618" t="s">
        <v>120</v>
      </c>
      <c r="S618" t="s">
        <v>1842</v>
      </c>
      <c r="T618" t="s">
        <v>83</v>
      </c>
      <c r="U618" t="s">
        <v>84</v>
      </c>
      <c r="V618" t="s">
        <v>85</v>
      </c>
      <c r="W618" t="s">
        <v>108</v>
      </c>
      <c r="X618" t="s"/>
      <c r="Y618" t="s">
        <v>87</v>
      </c>
      <c r="Z618">
        <f>HYPERLINK("https://hotelmonitor-cachepage.eclerx.com/savepage/tk_15441703530528717_sr_8422.html","info")</f>
        <v/>
      </c>
      <c r="AA618" t="n">
        <v>15593</v>
      </c>
      <c r="AB618" t="s">
        <v>1843</v>
      </c>
      <c r="AC618" t="s"/>
      <c r="AD618" t="s">
        <v>89</v>
      </c>
      <c r="AE618" t="s"/>
      <c r="AF618" t="s"/>
      <c r="AG618" t="s"/>
      <c r="AH618" t="s"/>
      <c r="AI618" t="s"/>
      <c r="AJ618" t="s"/>
      <c r="AK618" t="s">
        <v>90</v>
      </c>
      <c r="AL618" t="s"/>
      <c r="AM618" t="s"/>
      <c r="AN618" t="s">
        <v>90</v>
      </c>
      <c r="AO618" t="s"/>
      <c r="AP618" t="n">
        <v>62</v>
      </c>
      <c r="AQ618" t="s">
        <v>91</v>
      </c>
      <c r="AR618" t="s"/>
      <c r="AS618" t="s"/>
      <c r="AT618" t="s">
        <v>92</v>
      </c>
      <c r="AU618" t="s">
        <v>90</v>
      </c>
      <c r="AV618" t="s"/>
      <c r="AW618" t="s"/>
      <c r="AX618" t="s">
        <v>90</v>
      </c>
      <c r="AY618" t="n">
        <v>966467</v>
      </c>
      <c r="AZ618" t="s">
        <v>1839</v>
      </c>
      <c r="BA618" t="s">
        <v>1840</v>
      </c>
      <c r="BB618" t="s">
        <v>1841</v>
      </c>
      <c r="BC618" t="n">
        <v>4.877295</v>
      </c>
      <c r="BD618" t="n">
        <v>52.348269</v>
      </c>
      <c r="BE618" t="s">
        <v>454</v>
      </c>
      <c r="BF618" t="s">
        <v>83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127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1837</v>
      </c>
      <c r="F619" t="n">
        <v>512976</v>
      </c>
      <c r="G619" t="s">
        <v>74</v>
      </c>
      <c r="H619" t="s">
        <v>75</v>
      </c>
      <c r="I619" t="s"/>
      <c r="J619" t="s">
        <v>76</v>
      </c>
      <c r="K619" t="n">
        <v>109</v>
      </c>
      <c r="L619" t="s">
        <v>77</v>
      </c>
      <c r="M619" t="s"/>
      <c r="N619" t="s">
        <v>240</v>
      </c>
      <c r="O619" t="s">
        <v>79</v>
      </c>
      <c r="P619" t="s">
        <v>1837</v>
      </c>
      <c r="Q619" t="s"/>
      <c r="R619" t="s">
        <v>120</v>
      </c>
      <c r="S619" t="s">
        <v>394</v>
      </c>
      <c r="T619" t="s">
        <v>83</v>
      </c>
      <c r="U619" t="s">
        <v>84</v>
      </c>
      <c r="V619" t="s">
        <v>85</v>
      </c>
      <c r="W619" t="s">
        <v>86</v>
      </c>
      <c r="X619" t="s"/>
      <c r="Y619" t="s">
        <v>87</v>
      </c>
      <c r="Z619">
        <f>HYPERLINK("https://hotelmonitor-cachepage.eclerx.com/savepage/tk_15441703530528717_sr_8422.html","info")</f>
        <v/>
      </c>
      <c r="AA619" t="n">
        <v>15593</v>
      </c>
      <c r="AB619" t="s">
        <v>1844</v>
      </c>
      <c r="AC619" t="s"/>
      <c r="AD619" t="s">
        <v>89</v>
      </c>
      <c r="AE619" t="s"/>
      <c r="AF619" t="s"/>
      <c r="AG619" t="s"/>
      <c r="AH619" t="s"/>
      <c r="AI619" t="s"/>
      <c r="AJ619" t="s"/>
      <c r="AK619" t="s">
        <v>90</v>
      </c>
      <c r="AL619" t="s"/>
      <c r="AM619" t="s"/>
      <c r="AN619" t="s">
        <v>90</v>
      </c>
      <c r="AO619" t="s"/>
      <c r="AP619" t="n">
        <v>62</v>
      </c>
      <c r="AQ619" t="s">
        <v>91</v>
      </c>
      <c r="AR619" t="s"/>
      <c r="AS619" t="s"/>
      <c r="AT619" t="s">
        <v>92</v>
      </c>
      <c r="AU619" t="s">
        <v>90</v>
      </c>
      <c r="AV619" t="s"/>
      <c r="AW619" t="s"/>
      <c r="AX619" t="s">
        <v>90</v>
      </c>
      <c r="AY619" t="n">
        <v>966467</v>
      </c>
      <c r="AZ619" t="s">
        <v>1839</v>
      </c>
      <c r="BA619" t="s">
        <v>1840</v>
      </c>
      <c r="BB619" t="s">
        <v>1841</v>
      </c>
      <c r="BC619" t="n">
        <v>4.877295</v>
      </c>
      <c r="BD619" t="n">
        <v>52.348269</v>
      </c>
      <c r="BE619" t="s">
        <v>126</v>
      </c>
      <c r="BF619" t="s">
        <v>83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127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1837</v>
      </c>
      <c r="F620" t="n">
        <v>512976</v>
      </c>
      <c r="G620" t="s">
        <v>74</v>
      </c>
      <c r="H620" t="s">
        <v>75</v>
      </c>
      <c r="I620" t="s"/>
      <c r="J620" t="s">
        <v>76</v>
      </c>
      <c r="K620" t="n">
        <v>122.5</v>
      </c>
      <c r="L620" t="s">
        <v>77</v>
      </c>
      <c r="M620" t="s"/>
      <c r="N620" t="s">
        <v>685</v>
      </c>
      <c r="O620" t="s">
        <v>79</v>
      </c>
      <c r="P620" t="s">
        <v>1837</v>
      </c>
      <c r="Q620" t="s"/>
      <c r="R620" t="s">
        <v>120</v>
      </c>
      <c r="S620" t="s">
        <v>1021</v>
      </c>
      <c r="T620" t="s">
        <v>83</v>
      </c>
      <c r="U620" t="s">
        <v>84</v>
      </c>
      <c r="V620" t="s">
        <v>85</v>
      </c>
      <c r="W620" t="s">
        <v>86</v>
      </c>
      <c r="X620" t="s"/>
      <c r="Y620" t="s">
        <v>87</v>
      </c>
      <c r="Z620">
        <f>HYPERLINK("https://hotelmonitor-cachepage.eclerx.com/savepage/tk_15441703530528717_sr_8422.html","info")</f>
        <v/>
      </c>
      <c r="AA620" t="n">
        <v>15593</v>
      </c>
      <c r="AB620" t="s">
        <v>1845</v>
      </c>
      <c r="AC620" t="s"/>
      <c r="AD620" t="s">
        <v>89</v>
      </c>
      <c r="AE620" t="s"/>
      <c r="AF620" t="s"/>
      <c r="AG620" t="s"/>
      <c r="AH620" t="s"/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62</v>
      </c>
      <c r="AQ620" t="s">
        <v>91</v>
      </c>
      <c r="AR620" t="s"/>
      <c r="AS620" t="s"/>
      <c r="AT620" t="s">
        <v>92</v>
      </c>
      <c r="AU620" t="s">
        <v>90</v>
      </c>
      <c r="AV620" t="s"/>
      <c r="AW620" t="s"/>
      <c r="AX620" t="s">
        <v>90</v>
      </c>
      <c r="AY620" t="n">
        <v>966467</v>
      </c>
      <c r="AZ620" t="s">
        <v>1839</v>
      </c>
      <c r="BA620" t="s">
        <v>1840</v>
      </c>
      <c r="BB620" t="s">
        <v>1841</v>
      </c>
      <c r="BC620" t="n">
        <v>4.877295</v>
      </c>
      <c r="BD620" t="n">
        <v>52.348269</v>
      </c>
      <c r="BE620" t="s">
        <v>182</v>
      </c>
      <c r="BF620" t="s">
        <v>83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127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1837</v>
      </c>
      <c r="F621" t="n">
        <v>512976</v>
      </c>
      <c r="G621" t="s">
        <v>74</v>
      </c>
      <c r="H621" t="s">
        <v>75</v>
      </c>
      <c r="I621" t="s"/>
      <c r="J621" t="s">
        <v>76</v>
      </c>
      <c r="K621" t="n">
        <v>103.5</v>
      </c>
      <c r="L621" t="s">
        <v>77</v>
      </c>
      <c r="M621" t="s"/>
      <c r="N621" t="s">
        <v>240</v>
      </c>
      <c r="O621" t="s">
        <v>79</v>
      </c>
      <c r="P621" t="s">
        <v>1837</v>
      </c>
      <c r="Q621" t="s"/>
      <c r="R621" t="s">
        <v>120</v>
      </c>
      <c r="S621" t="s">
        <v>1846</v>
      </c>
      <c r="T621" t="s">
        <v>83</v>
      </c>
      <c r="U621" t="s">
        <v>84</v>
      </c>
      <c r="V621" t="s">
        <v>85</v>
      </c>
      <c r="W621" t="s">
        <v>86</v>
      </c>
      <c r="X621" t="s"/>
      <c r="Y621" t="s">
        <v>87</v>
      </c>
      <c r="Z621">
        <f>HYPERLINK("https://hotelmonitor-cachepage.eclerx.com/savepage/tk_15441703530528717_sr_8422.html","info")</f>
        <v/>
      </c>
      <c r="AA621" t="n">
        <v>15593</v>
      </c>
      <c r="AB621" t="s">
        <v>1847</v>
      </c>
      <c r="AC621" t="s"/>
      <c r="AD621" t="s">
        <v>89</v>
      </c>
      <c r="AE621" t="s"/>
      <c r="AF621" t="s"/>
      <c r="AG621" t="s"/>
      <c r="AH621" t="s"/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62</v>
      </c>
      <c r="AQ621" t="s">
        <v>91</v>
      </c>
      <c r="AR621" t="s"/>
      <c r="AS621" t="s"/>
      <c r="AT621" t="s">
        <v>92</v>
      </c>
      <c r="AU621" t="s">
        <v>90</v>
      </c>
      <c r="AV621" t="s"/>
      <c r="AW621" t="s"/>
      <c r="AX621" t="s">
        <v>90</v>
      </c>
      <c r="AY621" t="n">
        <v>966467</v>
      </c>
      <c r="AZ621" t="s">
        <v>1839</v>
      </c>
      <c r="BA621" t="s">
        <v>1840</v>
      </c>
      <c r="BB621" t="s">
        <v>1841</v>
      </c>
      <c r="BC621" t="n">
        <v>4.877295</v>
      </c>
      <c r="BD621" t="n">
        <v>52.348269</v>
      </c>
      <c r="BE621" t="s">
        <v>286</v>
      </c>
      <c r="BF621" t="s">
        <v>83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127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1837</v>
      </c>
      <c r="F622" t="n">
        <v>512976</v>
      </c>
      <c r="G622" t="s">
        <v>74</v>
      </c>
      <c r="H622" t="s">
        <v>75</v>
      </c>
      <c r="I622" t="s"/>
      <c r="J622" t="s">
        <v>76</v>
      </c>
      <c r="K622" t="n">
        <v>117</v>
      </c>
      <c r="L622" t="s">
        <v>77</v>
      </c>
      <c r="M622" t="s"/>
      <c r="N622" t="s">
        <v>685</v>
      </c>
      <c r="O622" t="s">
        <v>79</v>
      </c>
      <c r="P622" t="s">
        <v>1837</v>
      </c>
      <c r="Q622" t="s"/>
      <c r="R622" t="s">
        <v>120</v>
      </c>
      <c r="S622" t="s">
        <v>267</v>
      </c>
      <c r="T622" t="s">
        <v>83</v>
      </c>
      <c r="U622" t="s">
        <v>84</v>
      </c>
      <c r="V622" t="s">
        <v>85</v>
      </c>
      <c r="W622" t="s">
        <v>86</v>
      </c>
      <c r="X622" t="s"/>
      <c r="Y622" t="s">
        <v>87</v>
      </c>
      <c r="Z622">
        <f>HYPERLINK("https://hotelmonitor-cachepage.eclerx.com/savepage/tk_15441703530528717_sr_8422.html","info")</f>
        <v/>
      </c>
      <c r="AA622" t="n">
        <v>15593</v>
      </c>
      <c r="AB622" t="s">
        <v>1848</v>
      </c>
      <c r="AC622" t="s"/>
      <c r="AD622" t="s">
        <v>89</v>
      </c>
      <c r="AE622" t="s"/>
      <c r="AF622" t="s"/>
      <c r="AG622" t="s"/>
      <c r="AH622" t="s"/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62</v>
      </c>
      <c r="AQ622" t="s">
        <v>91</v>
      </c>
      <c r="AR622" t="s"/>
      <c r="AS622" t="s"/>
      <c r="AT622" t="s">
        <v>92</v>
      </c>
      <c r="AU622" t="s">
        <v>90</v>
      </c>
      <c r="AV622" t="s"/>
      <c r="AW622" t="s"/>
      <c r="AX622" t="s">
        <v>90</v>
      </c>
      <c r="AY622" t="n">
        <v>966467</v>
      </c>
      <c r="AZ622" t="s">
        <v>1839</v>
      </c>
      <c r="BA622" t="s">
        <v>1840</v>
      </c>
      <c r="BB622" t="s">
        <v>1841</v>
      </c>
      <c r="BC622" t="n">
        <v>4.877295</v>
      </c>
      <c r="BD622" t="n">
        <v>52.348269</v>
      </c>
      <c r="BE622" t="s">
        <v>1004</v>
      </c>
      <c r="BF622" t="s">
        <v>83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127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1837</v>
      </c>
      <c r="F623" t="n">
        <v>512976</v>
      </c>
      <c r="G623" t="s">
        <v>74</v>
      </c>
      <c r="H623" t="s">
        <v>75</v>
      </c>
      <c r="I623" t="s"/>
      <c r="J623" t="s">
        <v>76</v>
      </c>
      <c r="K623" t="n">
        <v>103.5</v>
      </c>
      <c r="L623" t="s">
        <v>77</v>
      </c>
      <c r="M623" t="s"/>
      <c r="N623" t="s">
        <v>834</v>
      </c>
      <c r="O623" t="s">
        <v>79</v>
      </c>
      <c r="P623" t="s">
        <v>1837</v>
      </c>
      <c r="Q623" t="s"/>
      <c r="R623" t="s">
        <v>120</v>
      </c>
      <c r="S623" t="s">
        <v>1846</v>
      </c>
      <c r="T623" t="s">
        <v>83</v>
      </c>
      <c r="U623" t="s">
        <v>84</v>
      </c>
      <c r="V623" t="s">
        <v>85</v>
      </c>
      <c r="W623" t="s">
        <v>108</v>
      </c>
      <c r="X623" t="s"/>
      <c r="Y623" t="s">
        <v>87</v>
      </c>
      <c r="Z623">
        <f>HYPERLINK("https://hotelmonitor-cachepage.eclerx.com/savepage/tk_15441703530528717_sr_8422.html","info")</f>
        <v/>
      </c>
      <c r="AA623" t="n">
        <v>15593</v>
      </c>
      <c r="AB623" t="s">
        <v>1849</v>
      </c>
      <c r="AC623" t="s"/>
      <c r="AD623" t="s">
        <v>89</v>
      </c>
      <c r="AE623" t="s"/>
      <c r="AF623" t="s"/>
      <c r="AG623" t="s"/>
      <c r="AH623" t="s"/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62</v>
      </c>
      <c r="AQ623" t="s">
        <v>91</v>
      </c>
      <c r="AR623" t="s"/>
      <c r="AS623" t="s"/>
      <c r="AT623" t="s">
        <v>92</v>
      </c>
      <c r="AU623" t="s">
        <v>90</v>
      </c>
      <c r="AV623" t="s"/>
      <c r="AW623" t="s"/>
      <c r="AX623" t="s">
        <v>90</v>
      </c>
      <c r="AY623" t="n">
        <v>966467</v>
      </c>
      <c r="AZ623" t="s">
        <v>1839</v>
      </c>
      <c r="BA623" t="s">
        <v>1840</v>
      </c>
      <c r="BB623" t="s">
        <v>1841</v>
      </c>
      <c r="BC623" t="n">
        <v>4.877295</v>
      </c>
      <c r="BD623" t="n">
        <v>52.348269</v>
      </c>
      <c r="BE623" t="s">
        <v>286</v>
      </c>
      <c r="BF623" t="s">
        <v>83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127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1837</v>
      </c>
      <c r="F624" t="n">
        <v>512976</v>
      </c>
      <c r="G624" t="s">
        <v>74</v>
      </c>
      <c r="H624" t="s">
        <v>75</v>
      </c>
      <c r="I624" t="s"/>
      <c r="J624" t="s">
        <v>76</v>
      </c>
      <c r="K624" t="n">
        <v>89.5</v>
      </c>
      <c r="L624" t="s">
        <v>77</v>
      </c>
      <c r="M624" t="s"/>
      <c r="N624" t="s">
        <v>128</v>
      </c>
      <c r="O624" t="s">
        <v>79</v>
      </c>
      <c r="P624" t="s">
        <v>1837</v>
      </c>
      <c r="Q624" t="s"/>
      <c r="R624" t="s">
        <v>120</v>
      </c>
      <c r="S624" t="s">
        <v>214</v>
      </c>
      <c r="T624" t="s">
        <v>83</v>
      </c>
      <c r="U624" t="s">
        <v>84</v>
      </c>
      <c r="V624" t="s">
        <v>85</v>
      </c>
      <c r="W624" t="s">
        <v>108</v>
      </c>
      <c r="X624" t="s"/>
      <c r="Y624" t="s">
        <v>87</v>
      </c>
      <c r="Z624">
        <f>HYPERLINK("https://hotelmonitor-cachepage.eclerx.com/savepage/tk_15441703530528717_sr_8422.html","info")</f>
        <v/>
      </c>
      <c r="AA624" t="n">
        <v>15593</v>
      </c>
      <c r="AB624" t="s">
        <v>1850</v>
      </c>
      <c r="AC624" t="s"/>
      <c r="AD624" t="s">
        <v>89</v>
      </c>
      <c r="AE624" t="s"/>
      <c r="AF624" t="s"/>
      <c r="AG624" t="s"/>
      <c r="AH624" t="s"/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62</v>
      </c>
      <c r="AQ624" t="s">
        <v>91</v>
      </c>
      <c r="AR624" t="s"/>
      <c r="AS624" t="s"/>
      <c r="AT624" t="s">
        <v>92</v>
      </c>
      <c r="AU624" t="s">
        <v>90</v>
      </c>
      <c r="AV624" t="s"/>
      <c r="AW624" t="s"/>
      <c r="AX624" t="s">
        <v>90</v>
      </c>
      <c r="AY624" t="n">
        <v>966467</v>
      </c>
      <c r="AZ624" t="s">
        <v>1839</v>
      </c>
      <c r="BA624" t="s">
        <v>1840</v>
      </c>
      <c r="BB624" t="s">
        <v>1841</v>
      </c>
      <c r="BC624" t="n">
        <v>4.877295</v>
      </c>
      <c r="BD624" t="n">
        <v>52.348269</v>
      </c>
      <c r="BE624" t="s">
        <v>174</v>
      </c>
      <c r="BF624" t="s">
        <v>83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127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1837</v>
      </c>
      <c r="F625" t="n">
        <v>512976</v>
      </c>
      <c r="G625" t="s">
        <v>74</v>
      </c>
      <c r="H625" t="s">
        <v>75</v>
      </c>
      <c r="I625" t="s"/>
      <c r="J625" t="s">
        <v>76</v>
      </c>
      <c r="K625" t="n">
        <v>103.5</v>
      </c>
      <c r="L625" t="s">
        <v>77</v>
      </c>
      <c r="M625" t="s"/>
      <c r="N625" t="s">
        <v>634</v>
      </c>
      <c r="O625" t="s">
        <v>79</v>
      </c>
      <c r="P625" t="s">
        <v>1837</v>
      </c>
      <c r="Q625" t="s"/>
      <c r="R625" t="s">
        <v>120</v>
      </c>
      <c r="S625" t="s">
        <v>1846</v>
      </c>
      <c r="T625" t="s">
        <v>83</v>
      </c>
      <c r="U625" t="s">
        <v>84</v>
      </c>
      <c r="V625" t="s">
        <v>85</v>
      </c>
      <c r="W625" t="s">
        <v>108</v>
      </c>
      <c r="X625" t="s"/>
      <c r="Y625" t="s">
        <v>87</v>
      </c>
      <c r="Z625">
        <f>HYPERLINK("https://hotelmonitor-cachepage.eclerx.com/savepage/tk_15441703530528717_sr_8422.html","info")</f>
        <v/>
      </c>
      <c r="AA625" t="n">
        <v>15593</v>
      </c>
      <c r="AB625" t="s">
        <v>1851</v>
      </c>
      <c r="AC625" t="s"/>
      <c r="AD625" t="s">
        <v>89</v>
      </c>
      <c r="AE625" t="s"/>
      <c r="AF625" t="s"/>
      <c r="AG625" t="s"/>
      <c r="AH625" t="s"/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62</v>
      </c>
      <c r="AQ625" t="s">
        <v>91</v>
      </c>
      <c r="AR625" t="s"/>
      <c r="AS625" t="s"/>
      <c r="AT625" t="s">
        <v>92</v>
      </c>
      <c r="AU625" t="s">
        <v>90</v>
      </c>
      <c r="AV625" t="s"/>
      <c r="AW625" t="s"/>
      <c r="AX625" t="s">
        <v>90</v>
      </c>
      <c r="AY625" t="n">
        <v>966467</v>
      </c>
      <c r="AZ625" t="s">
        <v>1839</v>
      </c>
      <c r="BA625" t="s">
        <v>1840</v>
      </c>
      <c r="BB625" t="s">
        <v>1841</v>
      </c>
      <c r="BC625" t="n">
        <v>4.877295</v>
      </c>
      <c r="BD625" t="n">
        <v>52.348269</v>
      </c>
      <c r="BE625" t="s">
        <v>286</v>
      </c>
      <c r="BF625" t="s">
        <v>83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127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1837</v>
      </c>
      <c r="F626" t="n">
        <v>512976</v>
      </c>
      <c r="G626" t="s">
        <v>74</v>
      </c>
      <c r="H626" t="s">
        <v>75</v>
      </c>
      <c r="I626" t="s"/>
      <c r="J626" t="s">
        <v>76</v>
      </c>
      <c r="K626" t="n">
        <v>89.5</v>
      </c>
      <c r="L626" t="s">
        <v>77</v>
      </c>
      <c r="M626" t="s"/>
      <c r="N626" t="s">
        <v>118</v>
      </c>
      <c r="O626" t="s">
        <v>79</v>
      </c>
      <c r="P626" t="s">
        <v>1837</v>
      </c>
      <c r="Q626" t="s"/>
      <c r="R626" t="s">
        <v>120</v>
      </c>
      <c r="S626" t="s">
        <v>214</v>
      </c>
      <c r="T626" t="s">
        <v>83</v>
      </c>
      <c r="U626" t="s">
        <v>84</v>
      </c>
      <c r="V626" t="s">
        <v>85</v>
      </c>
      <c r="W626" t="s">
        <v>108</v>
      </c>
      <c r="X626" t="s"/>
      <c r="Y626" t="s">
        <v>87</v>
      </c>
      <c r="Z626">
        <f>HYPERLINK("https://hotelmonitor-cachepage.eclerx.com/savepage/tk_15441703530528717_sr_8422.html","info")</f>
        <v/>
      </c>
      <c r="AA626" t="n">
        <v>15593</v>
      </c>
      <c r="AB626" t="s">
        <v>1852</v>
      </c>
      <c r="AC626" t="s"/>
      <c r="AD626" t="s">
        <v>89</v>
      </c>
      <c r="AE626" t="s"/>
      <c r="AF626" t="s"/>
      <c r="AG626" t="s"/>
      <c r="AH626" t="s"/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62</v>
      </c>
      <c r="AQ626" t="s">
        <v>91</v>
      </c>
      <c r="AR626" t="s"/>
      <c r="AS626" t="s"/>
      <c r="AT626" t="s">
        <v>92</v>
      </c>
      <c r="AU626" t="s">
        <v>90</v>
      </c>
      <c r="AV626" t="s"/>
      <c r="AW626" t="s"/>
      <c r="AX626" t="s">
        <v>90</v>
      </c>
      <c r="AY626" t="n">
        <v>966467</v>
      </c>
      <c r="AZ626" t="s">
        <v>1839</v>
      </c>
      <c r="BA626" t="s">
        <v>1840</v>
      </c>
      <c r="BB626" t="s">
        <v>1841</v>
      </c>
      <c r="BC626" t="n">
        <v>4.877295</v>
      </c>
      <c r="BD626" t="n">
        <v>52.348269</v>
      </c>
      <c r="BE626" t="s">
        <v>174</v>
      </c>
      <c r="BF626" t="s">
        <v>83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127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1837</v>
      </c>
      <c r="F627" t="n">
        <v>512976</v>
      </c>
      <c r="G627" t="s">
        <v>74</v>
      </c>
      <c r="H627" t="s">
        <v>75</v>
      </c>
      <c r="I627" t="s"/>
      <c r="J627" t="s">
        <v>76</v>
      </c>
      <c r="K627" t="n">
        <v>76.5</v>
      </c>
      <c r="L627" t="s">
        <v>77</v>
      </c>
      <c r="M627" t="s"/>
      <c r="N627" t="s">
        <v>834</v>
      </c>
      <c r="O627" t="s">
        <v>79</v>
      </c>
      <c r="P627" t="s">
        <v>1837</v>
      </c>
      <c r="Q627" t="s"/>
      <c r="R627" t="s">
        <v>120</v>
      </c>
      <c r="S627" t="s">
        <v>1623</v>
      </c>
      <c r="T627" t="s">
        <v>83</v>
      </c>
      <c r="U627" t="s">
        <v>84</v>
      </c>
      <c r="V627" t="s">
        <v>85</v>
      </c>
      <c r="W627" t="s">
        <v>86</v>
      </c>
      <c r="X627" t="s"/>
      <c r="Y627" t="s">
        <v>87</v>
      </c>
      <c r="Z627">
        <f>HYPERLINK("https://hotelmonitor-cachepage.eclerx.com/savepage/tk_15441703530528717_sr_8422.html","info")</f>
        <v/>
      </c>
      <c r="AA627" t="n">
        <v>15593</v>
      </c>
      <c r="AB627" t="s">
        <v>1853</v>
      </c>
      <c r="AC627" t="s"/>
      <c r="AD627" t="s">
        <v>89</v>
      </c>
      <c r="AE627" t="s"/>
      <c r="AF627" t="s"/>
      <c r="AG627" t="s"/>
      <c r="AH627" t="s"/>
      <c r="AI627" t="s"/>
      <c r="AJ627" t="s"/>
      <c r="AK627" t="s">
        <v>90</v>
      </c>
      <c r="AL627" t="s"/>
      <c r="AM627" t="s"/>
      <c r="AN627" t="s">
        <v>93</v>
      </c>
      <c r="AO627" t="s">
        <v>132</v>
      </c>
      <c r="AP627" t="n">
        <v>62</v>
      </c>
      <c r="AQ627" t="s">
        <v>91</v>
      </c>
      <c r="AR627" t="s"/>
      <c r="AS627" t="s"/>
      <c r="AT627" t="s">
        <v>92</v>
      </c>
      <c r="AU627" t="s">
        <v>90</v>
      </c>
      <c r="AV627" t="s"/>
      <c r="AW627" t="s"/>
      <c r="AX627" t="s">
        <v>90</v>
      </c>
      <c r="AY627" t="n">
        <v>966467</v>
      </c>
      <c r="AZ627" t="s">
        <v>1839</v>
      </c>
      <c r="BA627" t="s">
        <v>1840</v>
      </c>
      <c r="BB627" t="s">
        <v>1841</v>
      </c>
      <c r="BC627" t="n">
        <v>4.877295</v>
      </c>
      <c r="BD627" t="n">
        <v>52.348269</v>
      </c>
      <c r="BE627" t="s">
        <v>983</v>
      </c>
      <c r="BF627" t="s">
        <v>83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127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1837</v>
      </c>
      <c r="F628" t="n">
        <v>512976</v>
      </c>
      <c r="G628" t="s">
        <v>74</v>
      </c>
      <c r="H628" t="s">
        <v>75</v>
      </c>
      <c r="I628" t="s"/>
      <c r="J628" t="s">
        <v>76</v>
      </c>
      <c r="K628" t="n">
        <v>64</v>
      </c>
      <c r="L628" t="s">
        <v>77</v>
      </c>
      <c r="M628" t="s"/>
      <c r="N628" t="s">
        <v>128</v>
      </c>
      <c r="O628" t="s">
        <v>79</v>
      </c>
      <c r="P628" t="s">
        <v>1837</v>
      </c>
      <c r="Q628" t="s"/>
      <c r="R628" t="s">
        <v>120</v>
      </c>
      <c r="S628" t="s">
        <v>1854</v>
      </c>
      <c r="T628" t="s">
        <v>83</v>
      </c>
      <c r="U628" t="s">
        <v>84</v>
      </c>
      <c r="V628" t="s">
        <v>85</v>
      </c>
      <c r="W628" t="s">
        <v>86</v>
      </c>
      <c r="X628" t="s"/>
      <c r="Y628" t="s">
        <v>87</v>
      </c>
      <c r="Z628">
        <f>HYPERLINK("https://hotelmonitor-cachepage.eclerx.com/savepage/tk_15441703530528717_sr_8422.html","info")</f>
        <v/>
      </c>
      <c r="AA628" t="n">
        <v>15593</v>
      </c>
      <c r="AB628" t="s">
        <v>1855</v>
      </c>
      <c r="AC628" t="s"/>
      <c r="AD628" t="s">
        <v>89</v>
      </c>
      <c r="AE628" t="s"/>
      <c r="AF628" t="s"/>
      <c r="AG628" t="s"/>
      <c r="AH628" t="s"/>
      <c r="AI628" t="s"/>
      <c r="AJ628" t="s"/>
      <c r="AK628" t="s">
        <v>90</v>
      </c>
      <c r="AL628" t="s"/>
      <c r="AM628" t="s"/>
      <c r="AN628" t="s">
        <v>93</v>
      </c>
      <c r="AO628" t="s">
        <v>291</v>
      </c>
      <c r="AP628" t="n">
        <v>62</v>
      </c>
      <c r="AQ628" t="s">
        <v>91</v>
      </c>
      <c r="AR628" t="s"/>
      <c r="AS628" t="s"/>
      <c r="AT628" t="s">
        <v>92</v>
      </c>
      <c r="AU628" t="s">
        <v>90</v>
      </c>
      <c r="AV628" t="s"/>
      <c r="AW628" t="s"/>
      <c r="AX628" t="s">
        <v>90</v>
      </c>
      <c r="AY628" t="n">
        <v>966467</v>
      </c>
      <c r="AZ628" t="s">
        <v>1839</v>
      </c>
      <c r="BA628" t="s">
        <v>1840</v>
      </c>
      <c r="BB628" t="s">
        <v>1841</v>
      </c>
      <c r="BC628" t="n">
        <v>4.877295</v>
      </c>
      <c r="BD628" t="n">
        <v>52.348269</v>
      </c>
      <c r="BE628" t="s">
        <v>1856</v>
      </c>
      <c r="BF628" t="s">
        <v>83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127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1837</v>
      </c>
      <c r="F629" t="n">
        <v>512976</v>
      </c>
      <c r="G629" t="s">
        <v>74</v>
      </c>
      <c r="H629" t="s">
        <v>75</v>
      </c>
      <c r="I629" t="s"/>
      <c r="J629" t="s">
        <v>76</v>
      </c>
      <c r="K629" t="n">
        <v>76.5</v>
      </c>
      <c r="L629" t="s">
        <v>77</v>
      </c>
      <c r="M629" t="s"/>
      <c r="N629" t="s">
        <v>634</v>
      </c>
      <c r="O629" t="s">
        <v>79</v>
      </c>
      <c r="P629" t="s">
        <v>1837</v>
      </c>
      <c r="Q629" t="s"/>
      <c r="R629" t="s">
        <v>120</v>
      </c>
      <c r="S629" t="s">
        <v>1623</v>
      </c>
      <c r="T629" t="s">
        <v>83</v>
      </c>
      <c r="U629" t="s">
        <v>84</v>
      </c>
      <c r="V629" t="s">
        <v>85</v>
      </c>
      <c r="W629" t="s">
        <v>86</v>
      </c>
      <c r="X629" t="s"/>
      <c r="Y629" t="s">
        <v>87</v>
      </c>
      <c r="Z629">
        <f>HYPERLINK("https://hotelmonitor-cachepage.eclerx.com/savepage/tk_15441703530528717_sr_8422.html","info")</f>
        <v/>
      </c>
      <c r="AA629" t="n">
        <v>15593</v>
      </c>
      <c r="AB629" t="s">
        <v>1857</v>
      </c>
      <c r="AC629" t="s"/>
      <c r="AD629" t="s">
        <v>89</v>
      </c>
      <c r="AE629" t="s"/>
      <c r="AF629" t="s"/>
      <c r="AG629" t="s"/>
      <c r="AH629" t="s"/>
      <c r="AI629" t="s"/>
      <c r="AJ629" t="s"/>
      <c r="AK629" t="s">
        <v>90</v>
      </c>
      <c r="AL629" t="s"/>
      <c r="AM629" t="s"/>
      <c r="AN629" t="s">
        <v>93</v>
      </c>
      <c r="AO629" t="s">
        <v>132</v>
      </c>
      <c r="AP629" t="n">
        <v>62</v>
      </c>
      <c r="AQ629" t="s">
        <v>91</v>
      </c>
      <c r="AR629" t="s"/>
      <c r="AS629" t="s"/>
      <c r="AT629" t="s">
        <v>92</v>
      </c>
      <c r="AU629" t="s">
        <v>90</v>
      </c>
      <c r="AV629" t="s"/>
      <c r="AW629" t="s"/>
      <c r="AX629" t="s">
        <v>90</v>
      </c>
      <c r="AY629" t="n">
        <v>966467</v>
      </c>
      <c r="AZ629" t="s">
        <v>1839</v>
      </c>
      <c r="BA629" t="s">
        <v>1840</v>
      </c>
      <c r="BB629" t="s">
        <v>1841</v>
      </c>
      <c r="BC629" t="n">
        <v>4.877295</v>
      </c>
      <c r="BD629" t="n">
        <v>52.348269</v>
      </c>
      <c r="BE629" t="s">
        <v>983</v>
      </c>
      <c r="BF629" t="s">
        <v>83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127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1837</v>
      </c>
      <c r="F630" t="n">
        <v>512976</v>
      </c>
      <c r="G630" t="s">
        <v>74</v>
      </c>
      <c r="H630" t="s">
        <v>75</v>
      </c>
      <c r="I630" t="s"/>
      <c r="J630" t="s">
        <v>76</v>
      </c>
      <c r="K630" t="n">
        <v>64</v>
      </c>
      <c r="L630" t="s">
        <v>77</v>
      </c>
      <c r="M630" t="s"/>
      <c r="N630" t="s">
        <v>118</v>
      </c>
      <c r="O630" t="s">
        <v>79</v>
      </c>
      <c r="P630" t="s">
        <v>1837</v>
      </c>
      <c r="Q630" t="s"/>
      <c r="R630" t="s">
        <v>120</v>
      </c>
      <c r="S630" t="s">
        <v>1854</v>
      </c>
      <c r="T630" t="s">
        <v>83</v>
      </c>
      <c r="U630" t="s">
        <v>84</v>
      </c>
      <c r="V630" t="s">
        <v>85</v>
      </c>
      <c r="W630" t="s">
        <v>86</v>
      </c>
      <c r="X630" t="s"/>
      <c r="Y630" t="s">
        <v>87</v>
      </c>
      <c r="Z630">
        <f>HYPERLINK("https://hotelmonitor-cachepage.eclerx.com/savepage/tk_15441703530528717_sr_8422.html","info")</f>
        <v/>
      </c>
      <c r="AA630" t="n">
        <v>15593</v>
      </c>
      <c r="AB630" t="s">
        <v>1858</v>
      </c>
      <c r="AC630" t="s"/>
      <c r="AD630" t="s">
        <v>89</v>
      </c>
      <c r="AE630" t="s"/>
      <c r="AF630" t="s"/>
      <c r="AG630" t="s"/>
      <c r="AH630" t="s"/>
      <c r="AI630" t="s"/>
      <c r="AJ630" t="s"/>
      <c r="AK630" t="s">
        <v>90</v>
      </c>
      <c r="AL630" t="s"/>
      <c r="AM630" t="s"/>
      <c r="AN630" t="s">
        <v>93</v>
      </c>
      <c r="AO630" t="s">
        <v>291</v>
      </c>
      <c r="AP630" t="n">
        <v>62</v>
      </c>
      <c r="AQ630" t="s">
        <v>91</v>
      </c>
      <c r="AR630" t="s"/>
      <c r="AS630" t="s"/>
      <c r="AT630" t="s">
        <v>92</v>
      </c>
      <c r="AU630" t="s">
        <v>90</v>
      </c>
      <c r="AV630" t="s"/>
      <c r="AW630" t="s"/>
      <c r="AX630" t="s">
        <v>90</v>
      </c>
      <c r="AY630" t="n">
        <v>966467</v>
      </c>
      <c r="AZ630" t="s">
        <v>1839</v>
      </c>
      <c r="BA630" t="s">
        <v>1840</v>
      </c>
      <c r="BB630" t="s">
        <v>1841</v>
      </c>
      <c r="BC630" t="n">
        <v>4.877295</v>
      </c>
      <c r="BD630" t="n">
        <v>52.348269</v>
      </c>
      <c r="BE630" t="s">
        <v>1856</v>
      </c>
      <c r="BF630" t="s">
        <v>83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127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1837</v>
      </c>
      <c r="F631" t="n">
        <v>512976</v>
      </c>
      <c r="G631" t="s">
        <v>74</v>
      </c>
      <c r="H631" t="s">
        <v>75</v>
      </c>
      <c r="I631" t="s"/>
      <c r="J631" t="s">
        <v>76</v>
      </c>
      <c r="K631" t="n">
        <v>85</v>
      </c>
      <c r="L631" t="s">
        <v>77</v>
      </c>
      <c r="M631" t="s"/>
      <c r="N631" t="s">
        <v>834</v>
      </c>
      <c r="O631" t="s">
        <v>79</v>
      </c>
      <c r="P631" t="s">
        <v>1837</v>
      </c>
      <c r="Q631" t="s"/>
      <c r="R631" t="s">
        <v>120</v>
      </c>
      <c r="S631" t="s">
        <v>132</v>
      </c>
      <c r="T631" t="s">
        <v>83</v>
      </c>
      <c r="U631" t="s">
        <v>84</v>
      </c>
      <c r="V631" t="s">
        <v>85</v>
      </c>
      <c r="W631" t="s">
        <v>86</v>
      </c>
      <c r="X631" t="s"/>
      <c r="Y631" t="s">
        <v>87</v>
      </c>
      <c r="Z631">
        <f>HYPERLINK("https://hotelmonitor-cachepage.eclerx.com/savepage/tk_15441703530528717_sr_8422.html","info")</f>
        <v/>
      </c>
      <c r="AA631" t="n">
        <v>15593</v>
      </c>
      <c r="AB631" t="s">
        <v>1859</v>
      </c>
      <c r="AC631" t="s"/>
      <c r="AD631" t="s">
        <v>89</v>
      </c>
      <c r="AE631" t="s"/>
      <c r="AF631" t="s"/>
      <c r="AG631" t="s"/>
      <c r="AH631" t="s"/>
      <c r="AI631" t="s"/>
      <c r="AJ631" t="s"/>
      <c r="AK631" t="s">
        <v>90</v>
      </c>
      <c r="AL631" t="s"/>
      <c r="AM631" t="s"/>
      <c r="AN631" t="s">
        <v>90</v>
      </c>
      <c r="AO631" t="s"/>
      <c r="AP631" t="n">
        <v>62</v>
      </c>
      <c r="AQ631" t="s">
        <v>91</v>
      </c>
      <c r="AR631" t="s"/>
      <c r="AS631" t="s"/>
      <c r="AT631" t="s">
        <v>92</v>
      </c>
      <c r="AU631" t="s">
        <v>90</v>
      </c>
      <c r="AV631" t="s"/>
      <c r="AW631" t="s"/>
      <c r="AX631" t="s">
        <v>90</v>
      </c>
      <c r="AY631" t="n">
        <v>966467</v>
      </c>
      <c r="AZ631" t="s">
        <v>1839</v>
      </c>
      <c r="BA631" t="s">
        <v>1840</v>
      </c>
      <c r="BB631" t="s">
        <v>1841</v>
      </c>
      <c r="BC631" t="n">
        <v>4.877295</v>
      </c>
      <c r="BD631" t="n">
        <v>52.348269</v>
      </c>
      <c r="BE631" t="s">
        <v>1321</v>
      </c>
      <c r="BF631" t="s">
        <v>83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127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1837</v>
      </c>
      <c r="F632" t="n">
        <v>512976</v>
      </c>
      <c r="G632" t="s">
        <v>74</v>
      </c>
      <c r="H632" t="s">
        <v>75</v>
      </c>
      <c r="I632" t="s"/>
      <c r="J632" t="s">
        <v>76</v>
      </c>
      <c r="K632" t="n">
        <v>71.5</v>
      </c>
      <c r="L632" t="s">
        <v>77</v>
      </c>
      <c r="M632" t="s"/>
      <c r="N632" t="s">
        <v>128</v>
      </c>
      <c r="O632" t="s">
        <v>79</v>
      </c>
      <c r="P632" t="s">
        <v>1837</v>
      </c>
      <c r="Q632" t="s"/>
      <c r="R632" t="s">
        <v>120</v>
      </c>
      <c r="S632" t="s">
        <v>291</v>
      </c>
      <c r="T632" t="s">
        <v>83</v>
      </c>
      <c r="U632" t="s">
        <v>84</v>
      </c>
      <c r="V632" t="s">
        <v>85</v>
      </c>
      <c r="W632" t="s">
        <v>86</v>
      </c>
      <c r="X632" t="s"/>
      <c r="Y632" t="s">
        <v>87</v>
      </c>
      <c r="Z632">
        <f>HYPERLINK("https://hotelmonitor-cachepage.eclerx.com/savepage/tk_15441703530528717_sr_8422.html","info")</f>
        <v/>
      </c>
      <c r="AA632" t="n">
        <v>15593</v>
      </c>
      <c r="AB632" t="s">
        <v>1860</v>
      </c>
      <c r="AC632" t="s"/>
      <c r="AD632" t="s">
        <v>89</v>
      </c>
      <c r="AE632" t="s"/>
      <c r="AF632" t="s"/>
      <c r="AG632" t="s"/>
      <c r="AH632" t="s"/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62</v>
      </c>
      <c r="AQ632" t="s">
        <v>91</v>
      </c>
      <c r="AR632" t="s"/>
      <c r="AS632" t="s"/>
      <c r="AT632" t="s">
        <v>92</v>
      </c>
      <c r="AU632" t="s">
        <v>90</v>
      </c>
      <c r="AV632" t="s"/>
      <c r="AW632" t="s"/>
      <c r="AX632" t="s">
        <v>90</v>
      </c>
      <c r="AY632" t="n">
        <v>966467</v>
      </c>
      <c r="AZ632" t="s">
        <v>1839</v>
      </c>
      <c r="BA632" t="s">
        <v>1840</v>
      </c>
      <c r="BB632" t="s">
        <v>1841</v>
      </c>
      <c r="BC632" t="n">
        <v>4.877295</v>
      </c>
      <c r="BD632" t="n">
        <v>52.348269</v>
      </c>
      <c r="BE632" t="s">
        <v>1861</v>
      </c>
      <c r="BF632" t="s">
        <v>83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127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1837</v>
      </c>
      <c r="F633" t="n">
        <v>512976</v>
      </c>
      <c r="G633" t="s">
        <v>74</v>
      </c>
      <c r="H633" t="s">
        <v>75</v>
      </c>
      <c r="I633" t="s"/>
      <c r="J633" t="s">
        <v>76</v>
      </c>
      <c r="K633" t="n">
        <v>85</v>
      </c>
      <c r="L633" t="s">
        <v>77</v>
      </c>
      <c r="M633" t="s"/>
      <c r="N633" t="s">
        <v>634</v>
      </c>
      <c r="O633" t="s">
        <v>79</v>
      </c>
      <c r="P633" t="s">
        <v>1837</v>
      </c>
      <c r="Q633" t="s"/>
      <c r="R633" t="s">
        <v>120</v>
      </c>
      <c r="S633" t="s">
        <v>132</v>
      </c>
      <c r="T633" t="s">
        <v>83</v>
      </c>
      <c r="U633" t="s">
        <v>84</v>
      </c>
      <c r="V633" t="s">
        <v>85</v>
      </c>
      <c r="W633" t="s">
        <v>86</v>
      </c>
      <c r="X633" t="s"/>
      <c r="Y633" t="s">
        <v>87</v>
      </c>
      <c r="Z633">
        <f>HYPERLINK("https://hotelmonitor-cachepage.eclerx.com/savepage/tk_15441703530528717_sr_8422.html","info")</f>
        <v/>
      </c>
      <c r="AA633" t="n">
        <v>15593</v>
      </c>
      <c r="AB633" t="s">
        <v>1862</v>
      </c>
      <c r="AC633" t="s"/>
      <c r="AD633" t="s">
        <v>89</v>
      </c>
      <c r="AE633" t="s"/>
      <c r="AF633" t="s"/>
      <c r="AG633" t="s"/>
      <c r="AH633" t="s"/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62</v>
      </c>
      <c r="AQ633" t="s">
        <v>91</v>
      </c>
      <c r="AR633" t="s"/>
      <c r="AS633" t="s"/>
      <c r="AT633" t="s">
        <v>92</v>
      </c>
      <c r="AU633" t="s">
        <v>90</v>
      </c>
      <c r="AV633" t="s"/>
      <c r="AW633" t="s"/>
      <c r="AX633" t="s">
        <v>90</v>
      </c>
      <c r="AY633" t="n">
        <v>966467</v>
      </c>
      <c r="AZ633" t="s">
        <v>1839</v>
      </c>
      <c r="BA633" t="s">
        <v>1840</v>
      </c>
      <c r="BB633" t="s">
        <v>1841</v>
      </c>
      <c r="BC633" t="n">
        <v>4.877295</v>
      </c>
      <c r="BD633" t="n">
        <v>52.348269</v>
      </c>
      <c r="BE633" t="s">
        <v>1321</v>
      </c>
      <c r="BF633" t="s">
        <v>83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127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1837</v>
      </c>
      <c r="F634" t="n">
        <v>512976</v>
      </c>
      <c r="G634" t="s">
        <v>74</v>
      </c>
      <c r="H634" t="s">
        <v>75</v>
      </c>
      <c r="I634" t="s"/>
      <c r="J634" t="s">
        <v>76</v>
      </c>
      <c r="K634" t="n">
        <v>71.5</v>
      </c>
      <c r="L634" t="s">
        <v>77</v>
      </c>
      <c r="M634" t="s"/>
      <c r="N634" t="s">
        <v>118</v>
      </c>
      <c r="O634" t="s">
        <v>79</v>
      </c>
      <c r="P634" t="s">
        <v>1837</v>
      </c>
      <c r="Q634" t="s"/>
      <c r="R634" t="s">
        <v>120</v>
      </c>
      <c r="S634" t="s">
        <v>291</v>
      </c>
      <c r="T634" t="s">
        <v>83</v>
      </c>
      <c r="U634" t="s">
        <v>84</v>
      </c>
      <c r="V634" t="s">
        <v>85</v>
      </c>
      <c r="W634" t="s">
        <v>86</v>
      </c>
      <c r="X634" t="s"/>
      <c r="Y634" t="s">
        <v>87</v>
      </c>
      <c r="Z634">
        <f>HYPERLINK("https://hotelmonitor-cachepage.eclerx.com/savepage/tk_15441703530528717_sr_8422.html","info")</f>
        <v/>
      </c>
      <c r="AA634" t="n">
        <v>15593</v>
      </c>
      <c r="AB634" t="s">
        <v>1863</v>
      </c>
      <c r="AC634" t="s"/>
      <c r="AD634" t="s">
        <v>89</v>
      </c>
      <c r="AE634" t="s"/>
      <c r="AF634" t="s"/>
      <c r="AG634" t="s"/>
      <c r="AH634" t="s"/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62</v>
      </c>
      <c r="AQ634" t="s">
        <v>91</v>
      </c>
      <c r="AR634" t="s"/>
      <c r="AS634" t="s"/>
      <c r="AT634" t="s">
        <v>92</v>
      </c>
      <c r="AU634" t="s">
        <v>90</v>
      </c>
      <c r="AV634" t="s"/>
      <c r="AW634" t="s"/>
      <c r="AX634" t="s">
        <v>90</v>
      </c>
      <c r="AY634" t="n">
        <v>966467</v>
      </c>
      <c r="AZ634" t="s">
        <v>1839</v>
      </c>
      <c r="BA634" t="s">
        <v>1840</v>
      </c>
      <c r="BB634" t="s">
        <v>1841</v>
      </c>
      <c r="BC634" t="n">
        <v>4.877295</v>
      </c>
      <c r="BD634" t="n">
        <v>52.348269</v>
      </c>
      <c r="BE634" t="s">
        <v>1861</v>
      </c>
      <c r="BF634" t="s">
        <v>83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127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1864</v>
      </c>
      <c r="F635" t="n">
        <v>371172</v>
      </c>
      <c r="G635" t="s">
        <v>74</v>
      </c>
      <c r="H635" t="s">
        <v>75</v>
      </c>
      <c r="I635" t="s"/>
      <c r="J635" t="s">
        <v>76</v>
      </c>
      <c r="K635" t="n">
        <v>87.5</v>
      </c>
      <c r="L635" t="s">
        <v>77</v>
      </c>
      <c r="M635" t="s"/>
      <c r="N635" t="s">
        <v>1865</v>
      </c>
      <c r="O635" t="s">
        <v>79</v>
      </c>
      <c r="P635" t="s">
        <v>1866</v>
      </c>
      <c r="Q635" t="s"/>
      <c r="R635" t="s">
        <v>120</v>
      </c>
      <c r="S635" t="s">
        <v>261</v>
      </c>
      <c r="T635" t="s">
        <v>83</v>
      </c>
      <c r="U635" t="s">
        <v>84</v>
      </c>
      <c r="V635" t="s">
        <v>85</v>
      </c>
      <c r="W635" t="s">
        <v>86</v>
      </c>
      <c r="X635" t="s"/>
      <c r="Y635" t="s">
        <v>87</v>
      </c>
      <c r="Z635">
        <f>HYPERLINK("https://hotelmonitor-cachepage.eclerx.com/savepage/tk_15441703384928353_sr_8422.html","info")</f>
        <v/>
      </c>
      <c r="AA635" t="n">
        <v>93013</v>
      </c>
      <c r="AB635" t="s">
        <v>1867</v>
      </c>
      <c r="AC635" t="s"/>
      <c r="AD635" t="s">
        <v>89</v>
      </c>
      <c r="AE635" t="s"/>
      <c r="AF635" t="s"/>
      <c r="AG635" t="s"/>
      <c r="AH635" t="s"/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33</v>
      </c>
      <c r="AQ635" t="s">
        <v>91</v>
      </c>
      <c r="AR635" t="s"/>
      <c r="AS635" t="s"/>
      <c r="AT635" t="s">
        <v>92</v>
      </c>
      <c r="AU635" t="s">
        <v>90</v>
      </c>
      <c r="AV635" t="s"/>
      <c r="AW635" t="s"/>
      <c r="AX635" t="s">
        <v>93</v>
      </c>
      <c r="AY635" t="n">
        <v>3934015</v>
      </c>
      <c r="AZ635" t="s">
        <v>1868</v>
      </c>
      <c r="BA635" t="s">
        <v>1869</v>
      </c>
      <c r="BB635" t="s">
        <v>1870</v>
      </c>
      <c r="BC635" t="n">
        <v>4.85019</v>
      </c>
      <c r="BD635" t="n">
        <v>52.392281</v>
      </c>
      <c r="BE635" t="s">
        <v>665</v>
      </c>
      <c r="BF635" t="s">
        <v>83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127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1864</v>
      </c>
      <c r="F636" t="n">
        <v>371172</v>
      </c>
      <c r="G636" t="s">
        <v>74</v>
      </c>
      <c r="H636" t="s">
        <v>75</v>
      </c>
      <c r="I636" t="s"/>
      <c r="J636" t="s">
        <v>76</v>
      </c>
      <c r="K636" t="n">
        <v>87.5</v>
      </c>
      <c r="L636" t="s">
        <v>77</v>
      </c>
      <c r="M636" t="s"/>
      <c r="N636" t="s">
        <v>1871</v>
      </c>
      <c r="O636" t="s">
        <v>79</v>
      </c>
      <c r="P636" t="s">
        <v>1866</v>
      </c>
      <c r="Q636" t="s"/>
      <c r="R636" t="s">
        <v>120</v>
      </c>
      <c r="S636" t="s">
        <v>261</v>
      </c>
      <c r="T636" t="s">
        <v>83</v>
      </c>
      <c r="U636" t="s">
        <v>84</v>
      </c>
      <c r="V636" t="s">
        <v>85</v>
      </c>
      <c r="W636" t="s">
        <v>86</v>
      </c>
      <c r="X636" t="s"/>
      <c r="Y636" t="s">
        <v>87</v>
      </c>
      <c r="Z636">
        <f>HYPERLINK("https://hotelmonitor-cachepage.eclerx.com/savepage/tk_15441703384928353_sr_8422.html","info")</f>
        <v/>
      </c>
      <c r="AA636" t="n">
        <v>93013</v>
      </c>
      <c r="AB636" t="s">
        <v>1872</v>
      </c>
      <c r="AC636" t="s"/>
      <c r="AD636" t="s">
        <v>89</v>
      </c>
      <c r="AE636" t="s"/>
      <c r="AF636" t="s"/>
      <c r="AG636" t="s"/>
      <c r="AH636" t="s"/>
      <c r="AI636" t="s"/>
      <c r="AJ636" t="s"/>
      <c r="AK636" t="s">
        <v>90</v>
      </c>
      <c r="AL636" t="s"/>
      <c r="AM636" t="s"/>
      <c r="AN636" t="s">
        <v>90</v>
      </c>
      <c r="AO636" t="s"/>
      <c r="AP636" t="n">
        <v>33</v>
      </c>
      <c r="AQ636" t="s">
        <v>91</v>
      </c>
      <c r="AR636" t="s"/>
      <c r="AS636" t="s"/>
      <c r="AT636" t="s">
        <v>92</v>
      </c>
      <c r="AU636" t="s">
        <v>90</v>
      </c>
      <c r="AV636" t="s"/>
      <c r="AW636" t="s"/>
      <c r="AX636" t="s">
        <v>93</v>
      </c>
      <c r="AY636" t="n">
        <v>3934015</v>
      </c>
      <c r="AZ636" t="s">
        <v>1868</v>
      </c>
      <c r="BA636" t="s">
        <v>1869</v>
      </c>
      <c r="BB636" t="s">
        <v>1870</v>
      </c>
      <c r="BC636" t="n">
        <v>4.85019</v>
      </c>
      <c r="BD636" t="n">
        <v>52.392281</v>
      </c>
      <c r="BE636" t="s">
        <v>665</v>
      </c>
      <c r="BF636" t="s">
        <v>83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127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1864</v>
      </c>
      <c r="F637" t="n">
        <v>371172</v>
      </c>
      <c r="G637" t="s">
        <v>74</v>
      </c>
      <c r="H637" t="s">
        <v>75</v>
      </c>
      <c r="I637" t="s"/>
      <c r="J637" t="s">
        <v>76</v>
      </c>
      <c r="K637" t="n">
        <v>90.5</v>
      </c>
      <c r="L637" t="s">
        <v>77</v>
      </c>
      <c r="M637" t="s"/>
      <c r="N637" t="s">
        <v>1865</v>
      </c>
      <c r="O637" t="s">
        <v>79</v>
      </c>
      <c r="P637" t="s">
        <v>1866</v>
      </c>
      <c r="Q637" t="s"/>
      <c r="R637" t="s">
        <v>120</v>
      </c>
      <c r="S637" t="s">
        <v>1332</v>
      </c>
      <c r="T637" t="s">
        <v>83</v>
      </c>
      <c r="U637" t="s">
        <v>84</v>
      </c>
      <c r="V637" t="s">
        <v>85</v>
      </c>
      <c r="W637" t="s">
        <v>86</v>
      </c>
      <c r="X637" t="s"/>
      <c r="Y637" t="s">
        <v>87</v>
      </c>
      <c r="Z637">
        <f>HYPERLINK("https://hotelmonitor-cachepage.eclerx.com/savepage/tk_15441703384928353_sr_8422.html","info")</f>
        <v/>
      </c>
      <c r="AA637" t="n">
        <v>93013</v>
      </c>
      <c r="AB637" t="s">
        <v>1873</v>
      </c>
      <c r="AC637" t="s"/>
      <c r="AD637" t="s">
        <v>89</v>
      </c>
      <c r="AE637" t="s"/>
      <c r="AF637" t="s"/>
      <c r="AG637" t="s"/>
      <c r="AH637" t="s"/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33</v>
      </c>
      <c r="AQ637" t="s">
        <v>91</v>
      </c>
      <c r="AR637" t="s"/>
      <c r="AS637" t="s"/>
      <c r="AT637" t="s">
        <v>92</v>
      </c>
      <c r="AU637" t="s">
        <v>90</v>
      </c>
      <c r="AV637" t="s"/>
      <c r="AW637" t="s"/>
      <c r="AX637" t="s">
        <v>93</v>
      </c>
      <c r="AY637" t="n">
        <v>3934015</v>
      </c>
      <c r="AZ637" t="s">
        <v>1868</v>
      </c>
      <c r="BA637" t="s">
        <v>1869</v>
      </c>
      <c r="BB637" t="s">
        <v>1870</v>
      </c>
      <c r="BC637" t="n">
        <v>4.85019</v>
      </c>
      <c r="BD637" t="n">
        <v>52.392281</v>
      </c>
      <c r="BE637" t="s">
        <v>264</v>
      </c>
      <c r="BF637" t="s">
        <v>83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127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1864</v>
      </c>
      <c r="F638" t="n">
        <v>371172</v>
      </c>
      <c r="G638" t="s">
        <v>74</v>
      </c>
      <c r="H638" t="s">
        <v>75</v>
      </c>
      <c r="I638" t="s"/>
      <c r="J638" t="s">
        <v>76</v>
      </c>
      <c r="K638" t="n">
        <v>90.5</v>
      </c>
      <c r="L638" t="s">
        <v>77</v>
      </c>
      <c r="M638" t="s"/>
      <c r="N638" t="s">
        <v>1871</v>
      </c>
      <c r="O638" t="s">
        <v>79</v>
      </c>
      <c r="P638" t="s">
        <v>1866</v>
      </c>
      <c r="Q638" t="s"/>
      <c r="R638" t="s">
        <v>120</v>
      </c>
      <c r="S638" t="s">
        <v>1332</v>
      </c>
      <c r="T638" t="s">
        <v>83</v>
      </c>
      <c r="U638" t="s">
        <v>84</v>
      </c>
      <c r="V638" t="s">
        <v>85</v>
      </c>
      <c r="W638" t="s">
        <v>86</v>
      </c>
      <c r="X638" t="s"/>
      <c r="Y638" t="s">
        <v>87</v>
      </c>
      <c r="Z638">
        <f>HYPERLINK("https://hotelmonitor-cachepage.eclerx.com/savepage/tk_15441703384928353_sr_8422.html","info")</f>
        <v/>
      </c>
      <c r="AA638" t="n">
        <v>93013</v>
      </c>
      <c r="AB638" t="s">
        <v>1874</v>
      </c>
      <c r="AC638" t="s"/>
      <c r="AD638" t="s">
        <v>89</v>
      </c>
      <c r="AE638" t="s"/>
      <c r="AF638" t="s"/>
      <c r="AG638" t="s"/>
      <c r="AH638" t="s"/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33</v>
      </c>
      <c r="AQ638" t="s">
        <v>91</v>
      </c>
      <c r="AR638" t="s"/>
      <c r="AS638" t="s"/>
      <c r="AT638" t="s">
        <v>92</v>
      </c>
      <c r="AU638" t="s">
        <v>90</v>
      </c>
      <c r="AV638" t="s"/>
      <c r="AW638" t="s"/>
      <c r="AX638" t="s">
        <v>93</v>
      </c>
      <c r="AY638" t="n">
        <v>3934015</v>
      </c>
      <c r="AZ638" t="s">
        <v>1868</v>
      </c>
      <c r="BA638" t="s">
        <v>1869</v>
      </c>
      <c r="BB638" t="s">
        <v>1870</v>
      </c>
      <c r="BC638" t="n">
        <v>4.85019</v>
      </c>
      <c r="BD638" t="n">
        <v>52.392281</v>
      </c>
      <c r="BE638" t="s">
        <v>264</v>
      </c>
      <c r="BF638" t="s">
        <v>83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127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1864</v>
      </c>
      <c r="F639" t="n">
        <v>371172</v>
      </c>
      <c r="G639" t="s">
        <v>74</v>
      </c>
      <c r="H639" t="s">
        <v>75</v>
      </c>
      <c r="I639" t="s"/>
      <c r="J639" t="s">
        <v>76</v>
      </c>
      <c r="K639" t="n">
        <v>101</v>
      </c>
      <c r="L639" t="s">
        <v>77</v>
      </c>
      <c r="M639" t="s"/>
      <c r="N639" t="s">
        <v>1875</v>
      </c>
      <c r="O639" t="s">
        <v>79</v>
      </c>
      <c r="P639" t="s">
        <v>1866</v>
      </c>
      <c r="Q639" t="s"/>
      <c r="R639" t="s">
        <v>120</v>
      </c>
      <c r="S639" t="s">
        <v>1338</v>
      </c>
      <c r="T639" t="s">
        <v>83</v>
      </c>
      <c r="U639" t="s">
        <v>84</v>
      </c>
      <c r="V639" t="s">
        <v>85</v>
      </c>
      <c r="W639" t="s">
        <v>86</v>
      </c>
      <c r="X639" t="s"/>
      <c r="Y639" t="s">
        <v>87</v>
      </c>
      <c r="Z639">
        <f>HYPERLINK("https://hotelmonitor-cachepage.eclerx.com/savepage/tk_15441703384928353_sr_8422.html","info")</f>
        <v/>
      </c>
      <c r="AA639" t="n">
        <v>93013</v>
      </c>
      <c r="AB639" t="s">
        <v>1876</v>
      </c>
      <c r="AC639" t="s"/>
      <c r="AD639" t="s">
        <v>89</v>
      </c>
      <c r="AE639" t="s"/>
      <c r="AF639" t="s"/>
      <c r="AG639" t="s"/>
      <c r="AH639" t="s"/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33</v>
      </c>
      <c r="AQ639" t="s">
        <v>91</v>
      </c>
      <c r="AR639" t="s"/>
      <c r="AS639" t="s"/>
      <c r="AT639" t="s">
        <v>92</v>
      </c>
      <c r="AU639" t="s">
        <v>90</v>
      </c>
      <c r="AV639" t="s"/>
      <c r="AW639" t="s"/>
      <c r="AX639" t="s">
        <v>93</v>
      </c>
      <c r="AY639" t="n">
        <v>3934015</v>
      </c>
      <c r="AZ639" t="s">
        <v>1868</v>
      </c>
      <c r="BA639" t="s">
        <v>1869</v>
      </c>
      <c r="BB639" t="s">
        <v>1870</v>
      </c>
      <c r="BC639" t="n">
        <v>4.85019</v>
      </c>
      <c r="BD639" t="n">
        <v>52.392281</v>
      </c>
      <c r="BE639" t="s">
        <v>126</v>
      </c>
      <c r="BF639" t="s">
        <v>83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127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1864</v>
      </c>
      <c r="F640" t="n">
        <v>371172</v>
      </c>
      <c r="G640" t="s">
        <v>74</v>
      </c>
      <c r="H640" t="s">
        <v>75</v>
      </c>
      <c r="I640" t="s"/>
      <c r="J640" t="s">
        <v>76</v>
      </c>
      <c r="K640" t="n">
        <v>103.5</v>
      </c>
      <c r="L640" t="s">
        <v>77</v>
      </c>
      <c r="M640" t="s"/>
      <c r="N640" t="s">
        <v>1875</v>
      </c>
      <c r="O640" t="s">
        <v>79</v>
      </c>
      <c r="P640" t="s">
        <v>1866</v>
      </c>
      <c r="Q640" t="s"/>
      <c r="R640" t="s">
        <v>120</v>
      </c>
      <c r="S640" t="s">
        <v>1846</v>
      </c>
      <c r="T640" t="s">
        <v>83</v>
      </c>
      <c r="U640" t="s">
        <v>84</v>
      </c>
      <c r="V640" t="s">
        <v>85</v>
      </c>
      <c r="W640" t="s">
        <v>86</v>
      </c>
      <c r="X640" t="s"/>
      <c r="Y640" t="s">
        <v>87</v>
      </c>
      <c r="Z640">
        <f>HYPERLINK("https://hotelmonitor-cachepage.eclerx.com/savepage/tk_15441703384928353_sr_8422.html","info")</f>
        <v/>
      </c>
      <c r="AA640" t="n">
        <v>93013</v>
      </c>
      <c r="AB640" t="s">
        <v>1877</v>
      </c>
      <c r="AC640" t="s"/>
      <c r="AD640" t="s">
        <v>89</v>
      </c>
      <c r="AE640" t="s"/>
      <c r="AF640" t="s"/>
      <c r="AG640" t="s"/>
      <c r="AH640" t="s"/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33</v>
      </c>
      <c r="AQ640" t="s">
        <v>91</v>
      </c>
      <c r="AR640" t="s"/>
      <c r="AS640" t="s"/>
      <c r="AT640" t="s">
        <v>92</v>
      </c>
      <c r="AU640" t="s">
        <v>90</v>
      </c>
      <c r="AV640" t="s"/>
      <c r="AW640" t="s"/>
      <c r="AX640" t="s">
        <v>93</v>
      </c>
      <c r="AY640" t="n">
        <v>3934015</v>
      </c>
      <c r="AZ640" t="s">
        <v>1868</v>
      </c>
      <c r="BA640" t="s">
        <v>1869</v>
      </c>
      <c r="BB640" t="s">
        <v>1870</v>
      </c>
      <c r="BC640" t="n">
        <v>4.85019</v>
      </c>
      <c r="BD640" t="n">
        <v>52.392281</v>
      </c>
      <c r="BE640" t="s">
        <v>262</v>
      </c>
      <c r="BF640" t="s">
        <v>83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127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1864</v>
      </c>
      <c r="F641" t="n">
        <v>371172</v>
      </c>
      <c r="G641" t="s">
        <v>74</v>
      </c>
      <c r="H641" t="s">
        <v>75</v>
      </c>
      <c r="I641" t="s"/>
      <c r="J641" t="s">
        <v>76</v>
      </c>
      <c r="K641" t="n">
        <v>117</v>
      </c>
      <c r="L641" t="s">
        <v>77</v>
      </c>
      <c r="M641" t="s"/>
      <c r="N641" t="s">
        <v>1865</v>
      </c>
      <c r="O641" t="s">
        <v>79</v>
      </c>
      <c r="P641" t="s">
        <v>1866</v>
      </c>
      <c r="Q641" t="s"/>
      <c r="R641" t="s">
        <v>120</v>
      </c>
      <c r="S641" t="s">
        <v>267</v>
      </c>
      <c r="T641" t="s">
        <v>83</v>
      </c>
      <c r="U641" t="s">
        <v>84</v>
      </c>
      <c r="V641" t="s">
        <v>85</v>
      </c>
      <c r="W641" t="s">
        <v>108</v>
      </c>
      <c r="X641" t="s"/>
      <c r="Y641" t="s">
        <v>87</v>
      </c>
      <c r="Z641">
        <f>HYPERLINK("https://hotelmonitor-cachepage.eclerx.com/savepage/tk_15441703384928353_sr_8422.html","info")</f>
        <v/>
      </c>
      <c r="AA641" t="n">
        <v>93013</v>
      </c>
      <c r="AB641" t="s">
        <v>1878</v>
      </c>
      <c r="AC641" t="s"/>
      <c r="AD641" t="s">
        <v>89</v>
      </c>
      <c r="AE641" t="s"/>
      <c r="AF641" t="s"/>
      <c r="AG641" t="s"/>
      <c r="AH641" t="s"/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33</v>
      </c>
      <c r="AQ641" t="s">
        <v>91</v>
      </c>
      <c r="AR641" t="s"/>
      <c r="AS641" t="s"/>
      <c r="AT641" t="s">
        <v>92</v>
      </c>
      <c r="AU641" t="s">
        <v>90</v>
      </c>
      <c r="AV641" t="s"/>
      <c r="AW641" t="s"/>
      <c r="AX641" t="s">
        <v>93</v>
      </c>
      <c r="AY641" t="n">
        <v>3934015</v>
      </c>
      <c r="AZ641" t="s">
        <v>1868</v>
      </c>
      <c r="BA641" t="s">
        <v>1869</v>
      </c>
      <c r="BB641" t="s">
        <v>1870</v>
      </c>
      <c r="BC641" t="n">
        <v>4.85019</v>
      </c>
      <c r="BD641" t="n">
        <v>52.392281</v>
      </c>
      <c r="BE641" t="s">
        <v>280</v>
      </c>
      <c r="BF641" t="s">
        <v>83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127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1864</v>
      </c>
      <c r="F642" t="n">
        <v>371172</v>
      </c>
      <c r="G642" t="s">
        <v>74</v>
      </c>
      <c r="H642" t="s">
        <v>75</v>
      </c>
      <c r="I642" t="s"/>
      <c r="J642" t="s">
        <v>76</v>
      </c>
      <c r="K642" t="n">
        <v>117</v>
      </c>
      <c r="L642" t="s">
        <v>77</v>
      </c>
      <c r="M642" t="s"/>
      <c r="N642" t="s">
        <v>1871</v>
      </c>
      <c r="O642" t="s">
        <v>79</v>
      </c>
      <c r="P642" t="s">
        <v>1866</v>
      </c>
      <c r="Q642" t="s"/>
      <c r="R642" t="s">
        <v>120</v>
      </c>
      <c r="S642" t="s">
        <v>267</v>
      </c>
      <c r="T642" t="s">
        <v>83</v>
      </c>
      <c r="U642" t="s">
        <v>84</v>
      </c>
      <c r="V642" t="s">
        <v>85</v>
      </c>
      <c r="W642" t="s">
        <v>108</v>
      </c>
      <c r="X642" t="s"/>
      <c r="Y642" t="s">
        <v>87</v>
      </c>
      <c r="Z642">
        <f>HYPERLINK("https://hotelmonitor-cachepage.eclerx.com/savepage/tk_15441703384928353_sr_8422.html","info")</f>
        <v/>
      </c>
      <c r="AA642" t="n">
        <v>93013</v>
      </c>
      <c r="AB642" t="s">
        <v>1879</v>
      </c>
      <c r="AC642" t="s"/>
      <c r="AD642" t="s">
        <v>89</v>
      </c>
      <c r="AE642" t="s"/>
      <c r="AF642" t="s"/>
      <c r="AG642" t="s"/>
      <c r="AH642" t="s"/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33</v>
      </c>
      <c r="AQ642" t="s">
        <v>91</v>
      </c>
      <c r="AR642" t="s"/>
      <c r="AS642" t="s"/>
      <c r="AT642" t="s">
        <v>92</v>
      </c>
      <c r="AU642" t="s">
        <v>90</v>
      </c>
      <c r="AV642" t="s"/>
      <c r="AW642" t="s"/>
      <c r="AX642" t="s">
        <v>93</v>
      </c>
      <c r="AY642" t="n">
        <v>3934015</v>
      </c>
      <c r="AZ642" t="s">
        <v>1868</v>
      </c>
      <c r="BA642" t="s">
        <v>1869</v>
      </c>
      <c r="BB642" t="s">
        <v>1870</v>
      </c>
      <c r="BC642" t="n">
        <v>4.85019</v>
      </c>
      <c r="BD642" t="n">
        <v>52.392281</v>
      </c>
      <c r="BE642" t="s">
        <v>280</v>
      </c>
      <c r="BF642" t="s">
        <v>83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127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1864</v>
      </c>
      <c r="F643" t="n">
        <v>371172</v>
      </c>
      <c r="G643" t="s">
        <v>74</v>
      </c>
      <c r="H643" t="s">
        <v>75</v>
      </c>
      <c r="I643" t="s"/>
      <c r="J643" t="s">
        <v>76</v>
      </c>
      <c r="K643" t="n">
        <v>119</v>
      </c>
      <c r="L643" t="s">
        <v>77</v>
      </c>
      <c r="M643" t="s"/>
      <c r="N643" t="s">
        <v>1880</v>
      </c>
      <c r="O643" t="s">
        <v>79</v>
      </c>
      <c r="P643" t="s">
        <v>1866</v>
      </c>
      <c r="Q643" t="s"/>
      <c r="R643" t="s">
        <v>120</v>
      </c>
      <c r="S643" t="s">
        <v>324</v>
      </c>
      <c r="T643" t="s">
        <v>83</v>
      </c>
      <c r="U643" t="s">
        <v>84</v>
      </c>
      <c r="V643" t="s">
        <v>85</v>
      </c>
      <c r="W643" t="s">
        <v>86</v>
      </c>
      <c r="X643" t="s"/>
      <c r="Y643" t="s">
        <v>87</v>
      </c>
      <c r="Z643">
        <f>HYPERLINK("https://hotelmonitor-cachepage.eclerx.com/savepage/tk_15441703384928353_sr_8422.html","info")</f>
        <v/>
      </c>
      <c r="AA643" t="n">
        <v>93013</v>
      </c>
      <c r="AB643" t="s">
        <v>1881</v>
      </c>
      <c r="AC643" t="s"/>
      <c r="AD643" t="s">
        <v>89</v>
      </c>
      <c r="AE643" t="s"/>
      <c r="AF643" t="s"/>
      <c r="AG643" t="s"/>
      <c r="AH643" t="s"/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33</v>
      </c>
      <c r="AQ643" t="s">
        <v>91</v>
      </c>
      <c r="AR643" t="s"/>
      <c r="AS643" t="s"/>
      <c r="AT643" t="s">
        <v>92</v>
      </c>
      <c r="AU643" t="s">
        <v>90</v>
      </c>
      <c r="AV643" t="s"/>
      <c r="AW643" t="s"/>
      <c r="AX643" t="s">
        <v>93</v>
      </c>
      <c r="AY643" t="n">
        <v>3934015</v>
      </c>
      <c r="AZ643" t="s">
        <v>1868</v>
      </c>
      <c r="BA643" t="s">
        <v>1869</v>
      </c>
      <c r="BB643" t="s">
        <v>1870</v>
      </c>
      <c r="BC643" t="n">
        <v>4.85019</v>
      </c>
      <c r="BD643" t="n">
        <v>52.392281</v>
      </c>
      <c r="BE643" t="s">
        <v>906</v>
      </c>
      <c r="BF643" t="s">
        <v>83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127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1864</v>
      </c>
      <c r="F644" t="n">
        <v>371172</v>
      </c>
      <c r="G644" t="s">
        <v>74</v>
      </c>
      <c r="H644" t="s">
        <v>75</v>
      </c>
      <c r="I644" t="s"/>
      <c r="J644" t="s">
        <v>76</v>
      </c>
      <c r="K644" t="n">
        <v>121.5</v>
      </c>
      <c r="L644" t="s">
        <v>77</v>
      </c>
      <c r="M644" t="s"/>
      <c r="N644" t="s">
        <v>1880</v>
      </c>
      <c r="O644" t="s">
        <v>79</v>
      </c>
      <c r="P644" t="s">
        <v>1866</v>
      </c>
      <c r="Q644" t="s"/>
      <c r="R644" t="s">
        <v>120</v>
      </c>
      <c r="S644" t="s">
        <v>183</v>
      </c>
      <c r="T644" t="s">
        <v>83</v>
      </c>
      <c r="U644" t="s">
        <v>84</v>
      </c>
      <c r="V644" t="s">
        <v>85</v>
      </c>
      <c r="W644" t="s">
        <v>86</v>
      </c>
      <c r="X644" t="s"/>
      <c r="Y644" t="s">
        <v>87</v>
      </c>
      <c r="Z644">
        <f>HYPERLINK("https://hotelmonitor-cachepage.eclerx.com/savepage/tk_15441703384928353_sr_8422.html","info")</f>
        <v/>
      </c>
      <c r="AA644" t="n">
        <v>93013</v>
      </c>
      <c r="AB644" t="s">
        <v>1882</v>
      </c>
      <c r="AC644" t="s"/>
      <c r="AD644" t="s">
        <v>89</v>
      </c>
      <c r="AE644" t="s"/>
      <c r="AF644" t="s"/>
      <c r="AG644" t="s"/>
      <c r="AH644" t="s"/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33</v>
      </c>
      <c r="AQ644" t="s">
        <v>91</v>
      </c>
      <c r="AR644" t="s"/>
      <c r="AS644" t="s"/>
      <c r="AT644" t="s">
        <v>92</v>
      </c>
      <c r="AU644" t="s">
        <v>90</v>
      </c>
      <c r="AV644" t="s"/>
      <c r="AW644" t="s"/>
      <c r="AX644" t="s">
        <v>93</v>
      </c>
      <c r="AY644" t="n">
        <v>3934015</v>
      </c>
      <c r="AZ644" t="s">
        <v>1868</v>
      </c>
      <c r="BA644" t="s">
        <v>1869</v>
      </c>
      <c r="BB644" t="s">
        <v>1870</v>
      </c>
      <c r="BC644" t="n">
        <v>4.85019</v>
      </c>
      <c r="BD644" t="n">
        <v>52.392281</v>
      </c>
      <c r="BE644" t="s">
        <v>1883</v>
      </c>
      <c r="BF644" t="s">
        <v>83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127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1864</v>
      </c>
      <c r="F645" t="n">
        <v>371172</v>
      </c>
      <c r="G645" t="s">
        <v>74</v>
      </c>
      <c r="H645" t="s">
        <v>75</v>
      </c>
      <c r="I645" t="s"/>
      <c r="J645" t="s">
        <v>76</v>
      </c>
      <c r="K645" t="n">
        <v>130</v>
      </c>
      <c r="L645" t="s">
        <v>77</v>
      </c>
      <c r="M645" t="s"/>
      <c r="N645" t="s">
        <v>1875</v>
      </c>
      <c r="O645" t="s">
        <v>79</v>
      </c>
      <c r="P645" t="s">
        <v>1866</v>
      </c>
      <c r="Q645" t="s"/>
      <c r="R645" t="s">
        <v>120</v>
      </c>
      <c r="S645" t="s">
        <v>1884</v>
      </c>
      <c r="T645" t="s">
        <v>83</v>
      </c>
      <c r="U645" t="s">
        <v>84</v>
      </c>
      <c r="V645" t="s">
        <v>85</v>
      </c>
      <c r="W645" t="s">
        <v>108</v>
      </c>
      <c r="X645" t="s"/>
      <c r="Y645" t="s">
        <v>87</v>
      </c>
      <c r="Z645">
        <f>HYPERLINK("https://hotelmonitor-cachepage.eclerx.com/savepage/tk_15441703384928353_sr_8422.html","info")</f>
        <v/>
      </c>
      <c r="AA645" t="n">
        <v>93013</v>
      </c>
      <c r="AB645" t="s">
        <v>1885</v>
      </c>
      <c r="AC645" t="s"/>
      <c r="AD645" t="s">
        <v>89</v>
      </c>
      <c r="AE645" t="s"/>
      <c r="AF645" t="s"/>
      <c r="AG645" t="s"/>
      <c r="AH645" t="s"/>
      <c r="AI645" t="s"/>
      <c r="AJ645" t="s"/>
      <c r="AK645" t="s">
        <v>90</v>
      </c>
      <c r="AL645" t="s"/>
      <c r="AM645" t="s"/>
      <c r="AN645" t="s">
        <v>90</v>
      </c>
      <c r="AO645" t="s"/>
      <c r="AP645" t="n">
        <v>33</v>
      </c>
      <c r="AQ645" t="s">
        <v>91</v>
      </c>
      <c r="AR645" t="s"/>
      <c r="AS645" t="s"/>
      <c r="AT645" t="s">
        <v>92</v>
      </c>
      <c r="AU645" t="s">
        <v>90</v>
      </c>
      <c r="AV645" t="s"/>
      <c r="AW645" t="s"/>
      <c r="AX645" t="s">
        <v>93</v>
      </c>
      <c r="AY645" t="n">
        <v>3934015</v>
      </c>
      <c r="AZ645" t="s">
        <v>1868</v>
      </c>
      <c r="BA645" t="s">
        <v>1869</v>
      </c>
      <c r="BB645" t="s">
        <v>1870</v>
      </c>
      <c r="BC645" t="n">
        <v>4.85019</v>
      </c>
      <c r="BD645" t="n">
        <v>52.392281</v>
      </c>
      <c r="BE645" t="s">
        <v>1631</v>
      </c>
      <c r="BF645" t="s">
        <v>83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127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1864</v>
      </c>
      <c r="F646" t="n">
        <v>371172</v>
      </c>
      <c r="G646" t="s">
        <v>74</v>
      </c>
      <c r="H646" t="s">
        <v>75</v>
      </c>
      <c r="I646" t="s"/>
      <c r="J646" t="s">
        <v>76</v>
      </c>
      <c r="K646" t="n">
        <v>148</v>
      </c>
      <c r="L646" t="s">
        <v>77</v>
      </c>
      <c r="M646" t="s"/>
      <c r="N646" t="s">
        <v>1880</v>
      </c>
      <c r="O646" t="s">
        <v>79</v>
      </c>
      <c r="P646" t="s">
        <v>1866</v>
      </c>
      <c r="Q646" t="s"/>
      <c r="R646" t="s">
        <v>120</v>
      </c>
      <c r="S646" t="s">
        <v>420</v>
      </c>
      <c r="T646" t="s">
        <v>83</v>
      </c>
      <c r="U646" t="s">
        <v>84</v>
      </c>
      <c r="V646" t="s">
        <v>85</v>
      </c>
      <c r="W646" t="s">
        <v>108</v>
      </c>
      <c r="X646" t="s"/>
      <c r="Y646" t="s">
        <v>87</v>
      </c>
      <c r="Z646">
        <f>HYPERLINK("https://hotelmonitor-cachepage.eclerx.com/savepage/tk_15441703384928353_sr_8422.html","info")</f>
        <v/>
      </c>
      <c r="AA646" t="n">
        <v>93013</v>
      </c>
      <c r="AB646" t="s">
        <v>1886</v>
      </c>
      <c r="AC646" t="s"/>
      <c r="AD646" t="s">
        <v>89</v>
      </c>
      <c r="AE646" t="s"/>
      <c r="AF646" t="s"/>
      <c r="AG646" t="s"/>
      <c r="AH646" t="s"/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33</v>
      </c>
      <c r="AQ646" t="s">
        <v>91</v>
      </c>
      <c r="AR646" t="s"/>
      <c r="AS646" t="s"/>
      <c r="AT646" t="s">
        <v>92</v>
      </c>
      <c r="AU646" t="s">
        <v>90</v>
      </c>
      <c r="AV646" t="s"/>
      <c r="AW646" t="s"/>
      <c r="AX646" t="s">
        <v>93</v>
      </c>
      <c r="AY646" t="n">
        <v>3934015</v>
      </c>
      <c r="AZ646" t="s">
        <v>1868</v>
      </c>
      <c r="BA646" t="s">
        <v>1869</v>
      </c>
      <c r="BB646" t="s">
        <v>1870</v>
      </c>
      <c r="BC646" t="n">
        <v>4.85019</v>
      </c>
      <c r="BD646" t="n">
        <v>52.392281</v>
      </c>
      <c r="BE646" t="s">
        <v>807</v>
      </c>
      <c r="BF646" t="s">
        <v>83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127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1887</v>
      </c>
      <c r="F647" t="n">
        <v>5230269</v>
      </c>
      <c r="G647" t="s">
        <v>74</v>
      </c>
      <c r="H647" t="s">
        <v>75</v>
      </c>
      <c r="I647" t="s"/>
      <c r="J647" t="s">
        <v>76</v>
      </c>
      <c r="K647" t="n">
        <v>153</v>
      </c>
      <c r="L647" t="s">
        <v>77</v>
      </c>
      <c r="M647" t="s"/>
      <c r="N647" t="s">
        <v>1888</v>
      </c>
      <c r="O647" t="s">
        <v>79</v>
      </c>
      <c r="P647" t="s">
        <v>1887</v>
      </c>
      <c r="Q647" t="s"/>
      <c r="R647" t="s">
        <v>120</v>
      </c>
      <c r="S647" t="s">
        <v>478</v>
      </c>
      <c r="T647" t="s">
        <v>83</v>
      </c>
      <c r="U647" t="s">
        <v>84</v>
      </c>
      <c r="V647" t="s">
        <v>85</v>
      </c>
      <c r="W647" t="s">
        <v>86</v>
      </c>
      <c r="X647" t="s"/>
      <c r="Y647" t="s">
        <v>87</v>
      </c>
      <c r="Z647">
        <f>HYPERLINK("https://hotelmonitor-cachepage.eclerx.com/savepage/tk_1544170358328788_sr_8422.html","info")</f>
        <v/>
      </c>
      <c r="AA647" t="n">
        <v>122359</v>
      </c>
      <c r="AB647" t="s">
        <v>1889</v>
      </c>
      <c r="AC647" t="s"/>
      <c r="AD647" t="s">
        <v>89</v>
      </c>
      <c r="AE647" t="s"/>
      <c r="AF647" t="s"/>
      <c r="AG647" t="s"/>
      <c r="AH647" t="s"/>
      <c r="AI647" t="s"/>
      <c r="AJ647" t="s"/>
      <c r="AK647" t="s">
        <v>90</v>
      </c>
      <c r="AL647" t="s"/>
      <c r="AM647" t="s"/>
      <c r="AN647" t="s">
        <v>90</v>
      </c>
      <c r="AO647" t="s"/>
      <c r="AP647" t="n">
        <v>73</v>
      </c>
      <c r="AQ647" t="s">
        <v>91</v>
      </c>
      <c r="AR647" t="s"/>
      <c r="AS647" t="s"/>
      <c r="AT647" t="s">
        <v>92</v>
      </c>
      <c r="AU647" t="s">
        <v>90</v>
      </c>
      <c r="AV647" t="s"/>
      <c r="AW647" t="s"/>
      <c r="AX647" t="s">
        <v>90</v>
      </c>
      <c r="AY647" t="n">
        <v>659212</v>
      </c>
      <c r="AZ647" t="s">
        <v>1890</v>
      </c>
      <c r="BA647" t="s">
        <v>1891</v>
      </c>
      <c r="BB647" t="s">
        <v>1892</v>
      </c>
      <c r="BC647" t="n">
        <v>4.87768</v>
      </c>
      <c r="BD647" t="n">
        <v>52.360122</v>
      </c>
      <c r="BE647" t="s">
        <v>1893</v>
      </c>
      <c r="BF647" t="s">
        <v>83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127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1887</v>
      </c>
      <c r="F648" t="n">
        <v>5230269</v>
      </c>
      <c r="G648" t="s">
        <v>74</v>
      </c>
      <c r="H648" t="s">
        <v>75</v>
      </c>
      <c r="I648" t="s"/>
      <c r="J648" t="s">
        <v>76</v>
      </c>
      <c r="K648" t="n">
        <v>135.25</v>
      </c>
      <c r="L648" t="s">
        <v>77</v>
      </c>
      <c r="M648" t="s"/>
      <c r="N648" t="s">
        <v>1894</v>
      </c>
      <c r="O648" t="s">
        <v>79</v>
      </c>
      <c r="P648" t="s">
        <v>1887</v>
      </c>
      <c r="Q648" t="s"/>
      <c r="R648" t="s">
        <v>120</v>
      </c>
      <c r="S648" t="s">
        <v>1895</v>
      </c>
      <c r="T648" t="s">
        <v>83</v>
      </c>
      <c r="U648" t="s">
        <v>84</v>
      </c>
      <c r="V648" t="s">
        <v>85</v>
      </c>
      <c r="W648" t="s">
        <v>86</v>
      </c>
      <c r="X648" t="s"/>
      <c r="Y648" t="s">
        <v>87</v>
      </c>
      <c r="Z648">
        <f>HYPERLINK("https://hotelmonitor-cachepage.eclerx.com/savepage/tk_1544170358328788_sr_8422.html","info")</f>
        <v/>
      </c>
      <c r="AA648" t="n">
        <v>122359</v>
      </c>
      <c r="AB648" t="s">
        <v>1896</v>
      </c>
      <c r="AC648" t="s"/>
      <c r="AD648" t="s">
        <v>89</v>
      </c>
      <c r="AE648" t="s"/>
      <c r="AF648" t="s"/>
      <c r="AG648" t="s"/>
      <c r="AH648" t="s"/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73</v>
      </c>
      <c r="AQ648" t="s">
        <v>91</v>
      </c>
      <c r="AR648" t="s"/>
      <c r="AS648" t="s"/>
      <c r="AT648" t="s">
        <v>92</v>
      </c>
      <c r="AU648" t="s">
        <v>90</v>
      </c>
      <c r="AV648" t="s"/>
      <c r="AW648" t="s"/>
      <c r="AX648" t="s">
        <v>90</v>
      </c>
      <c r="AY648" t="n">
        <v>659212</v>
      </c>
      <c r="AZ648" t="s">
        <v>1890</v>
      </c>
      <c r="BA648" t="s">
        <v>1891</v>
      </c>
      <c r="BB648" t="s">
        <v>1892</v>
      </c>
      <c r="BC648" t="n">
        <v>4.87768</v>
      </c>
      <c r="BD648" t="n">
        <v>52.360122</v>
      </c>
      <c r="BE648" t="s">
        <v>110</v>
      </c>
      <c r="BF648" t="s">
        <v>83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127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1887</v>
      </c>
      <c r="F649" t="n">
        <v>5230269</v>
      </c>
      <c r="G649" t="s">
        <v>74</v>
      </c>
      <c r="H649" t="s">
        <v>75</v>
      </c>
      <c r="I649" t="s"/>
      <c r="J649" t="s">
        <v>76</v>
      </c>
      <c r="K649" t="n">
        <v>135.25</v>
      </c>
      <c r="L649" t="s">
        <v>77</v>
      </c>
      <c r="M649" t="s"/>
      <c r="N649" t="s">
        <v>1897</v>
      </c>
      <c r="O649" t="s">
        <v>79</v>
      </c>
      <c r="P649" t="s">
        <v>1887</v>
      </c>
      <c r="Q649" t="s"/>
      <c r="R649" t="s">
        <v>120</v>
      </c>
      <c r="S649" t="s">
        <v>1895</v>
      </c>
      <c r="T649" t="s">
        <v>83</v>
      </c>
      <c r="U649" t="s">
        <v>84</v>
      </c>
      <c r="V649" t="s">
        <v>85</v>
      </c>
      <c r="W649" t="s">
        <v>86</v>
      </c>
      <c r="X649" t="s"/>
      <c r="Y649" t="s">
        <v>87</v>
      </c>
      <c r="Z649">
        <f>HYPERLINK("https://hotelmonitor-cachepage.eclerx.com/savepage/tk_1544170358328788_sr_8422.html","info")</f>
        <v/>
      </c>
      <c r="AA649" t="n">
        <v>122359</v>
      </c>
      <c r="AB649" t="s">
        <v>1898</v>
      </c>
      <c r="AC649" t="s"/>
      <c r="AD649" t="s">
        <v>89</v>
      </c>
      <c r="AE649" t="s"/>
      <c r="AF649" t="s"/>
      <c r="AG649" t="s"/>
      <c r="AH649" t="s"/>
      <c r="AI649" t="s"/>
      <c r="AJ649" t="s"/>
      <c r="AK649" t="s">
        <v>90</v>
      </c>
      <c r="AL649" t="s"/>
      <c r="AM649" t="s"/>
      <c r="AN649" t="s">
        <v>90</v>
      </c>
      <c r="AO649" t="s"/>
      <c r="AP649" t="n">
        <v>73</v>
      </c>
      <c r="AQ649" t="s">
        <v>91</v>
      </c>
      <c r="AR649" t="s"/>
      <c r="AS649" t="s"/>
      <c r="AT649" t="s">
        <v>92</v>
      </c>
      <c r="AU649" t="s">
        <v>90</v>
      </c>
      <c r="AV649" t="s"/>
      <c r="AW649" t="s"/>
      <c r="AX649" t="s">
        <v>90</v>
      </c>
      <c r="AY649" t="n">
        <v>659212</v>
      </c>
      <c r="AZ649" t="s">
        <v>1890</v>
      </c>
      <c r="BA649" t="s">
        <v>1891</v>
      </c>
      <c r="BB649" t="s">
        <v>1892</v>
      </c>
      <c r="BC649" t="n">
        <v>4.87768</v>
      </c>
      <c r="BD649" t="n">
        <v>52.360122</v>
      </c>
      <c r="BE649" t="s">
        <v>110</v>
      </c>
      <c r="BF649" t="s">
        <v>83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127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1887</v>
      </c>
      <c r="F650" t="n">
        <v>5230269</v>
      </c>
      <c r="G650" t="s">
        <v>74</v>
      </c>
      <c r="H650" t="s">
        <v>75</v>
      </c>
      <c r="I650" t="s"/>
      <c r="J650" t="s">
        <v>76</v>
      </c>
      <c r="K650" t="n">
        <v>117.75</v>
      </c>
      <c r="L650" t="s">
        <v>77</v>
      </c>
      <c r="M650" t="s"/>
      <c r="N650" t="s">
        <v>1899</v>
      </c>
      <c r="O650" t="s">
        <v>79</v>
      </c>
      <c r="P650" t="s">
        <v>1887</v>
      </c>
      <c r="Q650" t="s"/>
      <c r="R650" t="s">
        <v>120</v>
      </c>
      <c r="S650" t="s">
        <v>110</v>
      </c>
      <c r="T650" t="s">
        <v>83</v>
      </c>
      <c r="U650" t="s">
        <v>84</v>
      </c>
      <c r="V650" t="s">
        <v>85</v>
      </c>
      <c r="W650" t="s">
        <v>86</v>
      </c>
      <c r="X650" t="s"/>
      <c r="Y650" t="s">
        <v>87</v>
      </c>
      <c r="Z650">
        <f>HYPERLINK("https://hotelmonitor-cachepage.eclerx.com/savepage/tk_1544170358328788_sr_8422.html","info")</f>
        <v/>
      </c>
      <c r="AA650" t="n">
        <v>122359</v>
      </c>
      <c r="AB650" t="s">
        <v>1900</v>
      </c>
      <c r="AC650" t="s"/>
      <c r="AD650" t="s">
        <v>89</v>
      </c>
      <c r="AE650" t="s"/>
      <c r="AF650" t="s"/>
      <c r="AG650" t="s"/>
      <c r="AH650" t="s"/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73</v>
      </c>
      <c r="AQ650" t="s">
        <v>91</v>
      </c>
      <c r="AR650" t="s"/>
      <c r="AS650" t="s"/>
      <c r="AT650" t="s">
        <v>92</v>
      </c>
      <c r="AU650" t="s">
        <v>90</v>
      </c>
      <c r="AV650" t="s"/>
      <c r="AW650" t="s"/>
      <c r="AX650" t="s">
        <v>90</v>
      </c>
      <c r="AY650" t="n">
        <v>659212</v>
      </c>
      <c r="AZ650" t="s">
        <v>1890</v>
      </c>
      <c r="BA650" t="s">
        <v>1891</v>
      </c>
      <c r="BB650" t="s">
        <v>1892</v>
      </c>
      <c r="BC650" t="n">
        <v>4.87768</v>
      </c>
      <c r="BD650" t="n">
        <v>52.360122</v>
      </c>
      <c r="BE650" t="s">
        <v>272</v>
      </c>
      <c r="BF650" t="s">
        <v>83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127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1887</v>
      </c>
      <c r="F651" t="n">
        <v>5230269</v>
      </c>
      <c r="G651" t="s">
        <v>74</v>
      </c>
      <c r="H651" t="s">
        <v>75</v>
      </c>
      <c r="I651" t="s"/>
      <c r="J651" t="s">
        <v>76</v>
      </c>
      <c r="K651" t="n">
        <v>174.5</v>
      </c>
      <c r="L651" t="s">
        <v>77</v>
      </c>
      <c r="M651" t="s"/>
      <c r="N651" t="s">
        <v>1888</v>
      </c>
      <c r="O651" t="s">
        <v>79</v>
      </c>
      <c r="P651" t="s">
        <v>1887</v>
      </c>
      <c r="Q651" t="s"/>
      <c r="R651" t="s">
        <v>120</v>
      </c>
      <c r="S651" t="s">
        <v>1188</v>
      </c>
      <c r="T651" t="s">
        <v>83</v>
      </c>
      <c r="U651" t="s">
        <v>84</v>
      </c>
      <c r="V651" t="s">
        <v>85</v>
      </c>
      <c r="W651" t="s">
        <v>108</v>
      </c>
      <c r="X651" t="s"/>
      <c r="Y651" t="s">
        <v>87</v>
      </c>
      <c r="Z651">
        <f>HYPERLINK("https://hotelmonitor-cachepage.eclerx.com/savepage/tk_1544170358328788_sr_8422.html","info")</f>
        <v/>
      </c>
      <c r="AA651" t="n">
        <v>122359</v>
      </c>
      <c r="AB651" t="s">
        <v>1901</v>
      </c>
      <c r="AC651" t="s"/>
      <c r="AD651" t="s">
        <v>89</v>
      </c>
      <c r="AE651" t="s"/>
      <c r="AF651" t="s"/>
      <c r="AG651" t="s"/>
      <c r="AH651" t="s"/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73</v>
      </c>
      <c r="AQ651" t="s">
        <v>91</v>
      </c>
      <c r="AR651" t="s"/>
      <c r="AS651" t="s"/>
      <c r="AT651" t="s">
        <v>92</v>
      </c>
      <c r="AU651" t="s">
        <v>90</v>
      </c>
      <c r="AV651" t="s"/>
      <c r="AW651" t="s"/>
      <c r="AX651" t="s">
        <v>90</v>
      </c>
      <c r="AY651" t="n">
        <v>659212</v>
      </c>
      <c r="AZ651" t="s">
        <v>1890</v>
      </c>
      <c r="BA651" t="s">
        <v>1891</v>
      </c>
      <c r="BB651" t="s">
        <v>1892</v>
      </c>
      <c r="BC651" t="n">
        <v>4.87768</v>
      </c>
      <c r="BD651" t="n">
        <v>52.360122</v>
      </c>
      <c r="BE651" t="s">
        <v>494</v>
      </c>
      <c r="BF651" t="s">
        <v>83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127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1887</v>
      </c>
      <c r="F652" t="n">
        <v>5230269</v>
      </c>
      <c r="G652" t="s">
        <v>74</v>
      </c>
      <c r="H652" t="s">
        <v>75</v>
      </c>
      <c r="I652" t="s"/>
      <c r="J652" t="s">
        <v>76</v>
      </c>
      <c r="K652" t="n">
        <v>156.75</v>
      </c>
      <c r="L652" t="s">
        <v>77</v>
      </c>
      <c r="M652" t="s"/>
      <c r="N652" t="s">
        <v>1894</v>
      </c>
      <c r="O652" t="s">
        <v>79</v>
      </c>
      <c r="P652" t="s">
        <v>1887</v>
      </c>
      <c r="Q652" t="s"/>
      <c r="R652" t="s">
        <v>120</v>
      </c>
      <c r="S652" t="s">
        <v>1902</v>
      </c>
      <c r="T652" t="s">
        <v>83</v>
      </c>
      <c r="U652" t="s">
        <v>84</v>
      </c>
      <c r="V652" t="s">
        <v>85</v>
      </c>
      <c r="W652" t="s">
        <v>108</v>
      </c>
      <c r="X652" t="s"/>
      <c r="Y652" t="s">
        <v>87</v>
      </c>
      <c r="Z652">
        <f>HYPERLINK("https://hotelmonitor-cachepage.eclerx.com/savepage/tk_1544170358328788_sr_8422.html","info")</f>
        <v/>
      </c>
      <c r="AA652" t="n">
        <v>122359</v>
      </c>
      <c r="AB652" t="s">
        <v>1903</v>
      </c>
      <c r="AC652" t="s"/>
      <c r="AD652" t="s">
        <v>89</v>
      </c>
      <c r="AE652" t="s"/>
      <c r="AF652" t="s"/>
      <c r="AG652" t="s"/>
      <c r="AH652" t="s"/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73</v>
      </c>
      <c r="AQ652" t="s">
        <v>91</v>
      </c>
      <c r="AR652" t="s"/>
      <c r="AS652" t="s"/>
      <c r="AT652" t="s">
        <v>92</v>
      </c>
      <c r="AU652" t="s">
        <v>90</v>
      </c>
      <c r="AV652" t="s"/>
      <c r="AW652" t="s"/>
      <c r="AX652" t="s">
        <v>90</v>
      </c>
      <c r="AY652" t="n">
        <v>659212</v>
      </c>
      <c r="AZ652" t="s">
        <v>1890</v>
      </c>
      <c r="BA652" t="s">
        <v>1891</v>
      </c>
      <c r="BB652" t="s">
        <v>1892</v>
      </c>
      <c r="BC652" t="n">
        <v>4.87768</v>
      </c>
      <c r="BD652" t="n">
        <v>52.360122</v>
      </c>
      <c r="BE652" t="s">
        <v>1766</v>
      </c>
      <c r="BF652" t="s">
        <v>83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127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1887</v>
      </c>
      <c r="F653" t="n">
        <v>5230269</v>
      </c>
      <c r="G653" t="s">
        <v>74</v>
      </c>
      <c r="H653" t="s">
        <v>75</v>
      </c>
      <c r="I653" t="s"/>
      <c r="J653" t="s">
        <v>76</v>
      </c>
      <c r="K653" t="n">
        <v>156.75</v>
      </c>
      <c r="L653" t="s">
        <v>77</v>
      </c>
      <c r="M653" t="s"/>
      <c r="N653" t="s">
        <v>1897</v>
      </c>
      <c r="O653" t="s">
        <v>79</v>
      </c>
      <c r="P653" t="s">
        <v>1887</v>
      </c>
      <c r="Q653" t="s"/>
      <c r="R653" t="s">
        <v>120</v>
      </c>
      <c r="S653" t="s">
        <v>1902</v>
      </c>
      <c r="T653" t="s">
        <v>83</v>
      </c>
      <c r="U653" t="s">
        <v>84</v>
      </c>
      <c r="V653" t="s">
        <v>85</v>
      </c>
      <c r="W653" t="s">
        <v>108</v>
      </c>
      <c r="X653" t="s"/>
      <c r="Y653" t="s">
        <v>87</v>
      </c>
      <c r="Z653">
        <f>HYPERLINK("https://hotelmonitor-cachepage.eclerx.com/savepage/tk_1544170358328788_sr_8422.html","info")</f>
        <v/>
      </c>
      <c r="AA653" t="n">
        <v>122359</v>
      </c>
      <c r="AB653" t="s">
        <v>1904</v>
      </c>
      <c r="AC653" t="s"/>
      <c r="AD653" t="s">
        <v>89</v>
      </c>
      <c r="AE653" t="s"/>
      <c r="AF653" t="s"/>
      <c r="AG653" t="s"/>
      <c r="AH653" t="s"/>
      <c r="AI653" t="s"/>
      <c r="AJ653" t="s"/>
      <c r="AK653" t="s">
        <v>90</v>
      </c>
      <c r="AL653" t="s"/>
      <c r="AM653" t="s"/>
      <c r="AN653" t="s">
        <v>90</v>
      </c>
      <c r="AO653" t="s"/>
      <c r="AP653" t="n">
        <v>73</v>
      </c>
      <c r="AQ653" t="s">
        <v>91</v>
      </c>
      <c r="AR653" t="s"/>
      <c r="AS653" t="s"/>
      <c r="AT653" t="s">
        <v>92</v>
      </c>
      <c r="AU653" t="s">
        <v>90</v>
      </c>
      <c r="AV653" t="s"/>
      <c r="AW653" t="s"/>
      <c r="AX653" t="s">
        <v>90</v>
      </c>
      <c r="AY653" t="n">
        <v>659212</v>
      </c>
      <c r="AZ653" t="s">
        <v>1890</v>
      </c>
      <c r="BA653" t="s">
        <v>1891</v>
      </c>
      <c r="BB653" t="s">
        <v>1892</v>
      </c>
      <c r="BC653" t="n">
        <v>4.87768</v>
      </c>
      <c r="BD653" t="n">
        <v>52.360122</v>
      </c>
      <c r="BE653" t="s">
        <v>1766</v>
      </c>
      <c r="BF653" t="s">
        <v>83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127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1887</v>
      </c>
      <c r="F654" t="n">
        <v>5230269</v>
      </c>
      <c r="G654" t="s">
        <v>74</v>
      </c>
      <c r="H654" t="s">
        <v>75</v>
      </c>
      <c r="I654" t="s"/>
      <c r="J654" t="s">
        <v>76</v>
      </c>
      <c r="K654" t="n">
        <v>139.25</v>
      </c>
      <c r="L654" t="s">
        <v>77</v>
      </c>
      <c r="M654" t="s"/>
      <c r="N654" t="s">
        <v>1899</v>
      </c>
      <c r="O654" t="s">
        <v>79</v>
      </c>
      <c r="P654" t="s">
        <v>1887</v>
      </c>
      <c r="Q654" t="s"/>
      <c r="R654" t="s">
        <v>120</v>
      </c>
      <c r="S654" t="s">
        <v>113</v>
      </c>
      <c r="T654" t="s">
        <v>83</v>
      </c>
      <c r="U654" t="s">
        <v>84</v>
      </c>
      <c r="V654" t="s">
        <v>85</v>
      </c>
      <c r="W654" t="s">
        <v>108</v>
      </c>
      <c r="X654" t="s"/>
      <c r="Y654" t="s">
        <v>87</v>
      </c>
      <c r="Z654">
        <f>HYPERLINK("https://hotelmonitor-cachepage.eclerx.com/savepage/tk_1544170358328788_sr_8422.html","info")</f>
        <v/>
      </c>
      <c r="AA654" t="n">
        <v>122359</v>
      </c>
      <c r="AB654" t="s">
        <v>1905</v>
      </c>
      <c r="AC654" t="s"/>
      <c r="AD654" t="s">
        <v>89</v>
      </c>
      <c r="AE654" t="s"/>
      <c r="AF654" t="s"/>
      <c r="AG654" t="s"/>
      <c r="AH654" t="s"/>
      <c r="AI654" t="s"/>
      <c r="AJ654" t="s"/>
      <c r="AK654" t="s">
        <v>90</v>
      </c>
      <c r="AL654" t="s"/>
      <c r="AM654" t="s"/>
      <c r="AN654" t="s">
        <v>90</v>
      </c>
      <c r="AO654" t="s"/>
      <c r="AP654" t="n">
        <v>73</v>
      </c>
      <c r="AQ654" t="s">
        <v>91</v>
      </c>
      <c r="AR654" t="s"/>
      <c r="AS654" t="s"/>
      <c r="AT654" t="s">
        <v>92</v>
      </c>
      <c r="AU654" t="s">
        <v>90</v>
      </c>
      <c r="AV654" t="s"/>
      <c r="AW654" t="s"/>
      <c r="AX654" t="s">
        <v>90</v>
      </c>
      <c r="AY654" t="n">
        <v>659212</v>
      </c>
      <c r="AZ654" t="s">
        <v>1890</v>
      </c>
      <c r="BA654" t="s">
        <v>1891</v>
      </c>
      <c r="BB654" t="s">
        <v>1892</v>
      </c>
      <c r="BC654" t="n">
        <v>4.87768</v>
      </c>
      <c r="BD654" t="n">
        <v>52.360122</v>
      </c>
      <c r="BE654" t="s">
        <v>1033</v>
      </c>
      <c r="BF654" t="s">
        <v>83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127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1887</v>
      </c>
      <c r="F655" t="n">
        <v>5230269</v>
      </c>
      <c r="G655" t="s">
        <v>74</v>
      </c>
      <c r="H655" t="s">
        <v>75</v>
      </c>
      <c r="I655" t="s"/>
      <c r="J655" t="s">
        <v>76</v>
      </c>
      <c r="K655" t="n">
        <v>124.5</v>
      </c>
      <c r="L655" t="s">
        <v>77</v>
      </c>
      <c r="M655" t="s"/>
      <c r="N655" t="s">
        <v>1897</v>
      </c>
      <c r="O655" t="s">
        <v>79</v>
      </c>
      <c r="P655" t="s">
        <v>1887</v>
      </c>
      <c r="Q655" t="s"/>
      <c r="R655" t="s">
        <v>120</v>
      </c>
      <c r="S655" t="s">
        <v>1906</v>
      </c>
      <c r="T655" t="s">
        <v>83</v>
      </c>
      <c r="U655" t="s">
        <v>84</v>
      </c>
      <c r="V655" t="s">
        <v>85</v>
      </c>
      <c r="W655" t="s">
        <v>108</v>
      </c>
      <c r="X655" t="s"/>
      <c r="Y655" t="s">
        <v>87</v>
      </c>
      <c r="Z655">
        <f>HYPERLINK("https://hotelmonitor-cachepage.eclerx.com/savepage/tk_1544170358328788_sr_8422.html","info")</f>
        <v/>
      </c>
      <c r="AA655" t="n">
        <v>122359</v>
      </c>
      <c r="AB655" t="s">
        <v>1907</v>
      </c>
      <c r="AC655" t="s"/>
      <c r="AD655" t="s">
        <v>89</v>
      </c>
      <c r="AE655" t="s"/>
      <c r="AF655" t="s"/>
      <c r="AG655" t="s"/>
      <c r="AH655" t="s"/>
      <c r="AI655" t="s"/>
      <c r="AJ655" t="s"/>
      <c r="AK655" t="s">
        <v>90</v>
      </c>
      <c r="AL655" t="s"/>
      <c r="AM655" t="s"/>
      <c r="AN655" t="s">
        <v>93</v>
      </c>
      <c r="AO655" t="s">
        <v>278</v>
      </c>
      <c r="AP655" t="n">
        <v>73</v>
      </c>
      <c r="AQ655" t="s">
        <v>91</v>
      </c>
      <c r="AR655" t="s"/>
      <c r="AS655" t="s"/>
      <c r="AT655" t="s">
        <v>92</v>
      </c>
      <c r="AU655" t="s">
        <v>90</v>
      </c>
      <c r="AV655" t="s"/>
      <c r="AW655" t="s"/>
      <c r="AX655" t="s">
        <v>90</v>
      </c>
      <c r="AY655" t="n">
        <v>659212</v>
      </c>
      <c r="AZ655" t="s">
        <v>1890</v>
      </c>
      <c r="BA655" t="s">
        <v>1891</v>
      </c>
      <c r="BB655" t="s">
        <v>1892</v>
      </c>
      <c r="BC655" t="n">
        <v>4.87768</v>
      </c>
      <c r="BD655" t="n">
        <v>52.360122</v>
      </c>
      <c r="BE655" t="s">
        <v>280</v>
      </c>
      <c r="BF655" t="s">
        <v>83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127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1887</v>
      </c>
      <c r="F656" t="n">
        <v>5230269</v>
      </c>
      <c r="G656" t="s">
        <v>74</v>
      </c>
      <c r="H656" t="s">
        <v>75</v>
      </c>
      <c r="I656" t="s"/>
      <c r="J656" t="s">
        <v>76</v>
      </c>
      <c r="K656" t="n">
        <v>142</v>
      </c>
      <c r="L656" t="s">
        <v>77</v>
      </c>
      <c r="M656" t="s"/>
      <c r="N656" t="s">
        <v>1888</v>
      </c>
      <c r="O656" t="s">
        <v>79</v>
      </c>
      <c r="P656" t="s">
        <v>1887</v>
      </c>
      <c r="Q656" t="s"/>
      <c r="R656" t="s">
        <v>120</v>
      </c>
      <c r="S656" t="s">
        <v>448</v>
      </c>
      <c r="T656" t="s">
        <v>83</v>
      </c>
      <c r="U656" t="s">
        <v>84</v>
      </c>
      <c r="V656" t="s">
        <v>85</v>
      </c>
      <c r="W656" t="s">
        <v>108</v>
      </c>
      <c r="X656" t="s"/>
      <c r="Y656" t="s">
        <v>87</v>
      </c>
      <c r="Z656">
        <f>HYPERLINK("https://hotelmonitor-cachepage.eclerx.com/savepage/tk_1544170358328788_sr_8422.html","info")</f>
        <v/>
      </c>
      <c r="AA656" t="n">
        <v>122359</v>
      </c>
      <c r="AB656" t="s">
        <v>1908</v>
      </c>
      <c r="AC656" t="s"/>
      <c r="AD656" t="s">
        <v>89</v>
      </c>
      <c r="AE656" t="s"/>
      <c r="AF656" t="s"/>
      <c r="AG656" t="s"/>
      <c r="AH656" t="s"/>
      <c r="AI656" t="s"/>
      <c r="AJ656" t="s"/>
      <c r="AK656" t="s">
        <v>90</v>
      </c>
      <c r="AL656" t="s"/>
      <c r="AM656" t="s"/>
      <c r="AN656" t="s">
        <v>93</v>
      </c>
      <c r="AO656" t="s">
        <v>1574</v>
      </c>
      <c r="AP656" t="n">
        <v>73</v>
      </c>
      <c r="AQ656" t="s">
        <v>91</v>
      </c>
      <c r="AR656" t="s"/>
      <c r="AS656" t="s"/>
      <c r="AT656" t="s">
        <v>92</v>
      </c>
      <c r="AU656" t="s">
        <v>90</v>
      </c>
      <c r="AV656" t="s"/>
      <c r="AW656" t="s"/>
      <c r="AX656" t="s">
        <v>90</v>
      </c>
      <c r="AY656" t="n">
        <v>659212</v>
      </c>
      <c r="AZ656" t="s">
        <v>1890</v>
      </c>
      <c r="BA656" t="s">
        <v>1891</v>
      </c>
      <c r="BB656" t="s">
        <v>1892</v>
      </c>
      <c r="BC656" t="n">
        <v>4.87768</v>
      </c>
      <c r="BD656" t="n">
        <v>52.360122</v>
      </c>
      <c r="BE656" t="s">
        <v>450</v>
      </c>
      <c r="BF656" t="s">
        <v>83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127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1887</v>
      </c>
      <c r="F657" t="n">
        <v>5230269</v>
      </c>
      <c r="G657" t="s">
        <v>74</v>
      </c>
      <c r="H657" t="s">
        <v>75</v>
      </c>
      <c r="I657" t="s"/>
      <c r="J657" t="s">
        <v>76</v>
      </c>
      <c r="K657" t="n">
        <v>113</v>
      </c>
      <c r="L657" t="s">
        <v>77</v>
      </c>
      <c r="M657" t="s"/>
      <c r="N657" t="s">
        <v>1899</v>
      </c>
      <c r="O657" t="s">
        <v>79</v>
      </c>
      <c r="P657" t="s">
        <v>1887</v>
      </c>
      <c r="Q657" t="s"/>
      <c r="R657" t="s">
        <v>120</v>
      </c>
      <c r="S657" t="s">
        <v>180</v>
      </c>
      <c r="T657" t="s">
        <v>83</v>
      </c>
      <c r="U657" t="s">
        <v>84</v>
      </c>
      <c r="V657" t="s">
        <v>85</v>
      </c>
      <c r="W657" t="s">
        <v>108</v>
      </c>
      <c r="X657" t="s"/>
      <c r="Y657" t="s">
        <v>87</v>
      </c>
      <c r="Z657">
        <f>HYPERLINK("https://hotelmonitor-cachepage.eclerx.com/savepage/tk_1544170358328788_sr_8422.html","info")</f>
        <v/>
      </c>
      <c r="AA657" t="n">
        <v>122359</v>
      </c>
      <c r="AB657" t="s">
        <v>1909</v>
      </c>
      <c r="AC657" t="s"/>
      <c r="AD657" t="s">
        <v>89</v>
      </c>
      <c r="AE657" t="s"/>
      <c r="AF657" t="s"/>
      <c r="AG657" t="s"/>
      <c r="AH657" t="s"/>
      <c r="AI657" t="s"/>
      <c r="AJ657" t="s"/>
      <c r="AK657" t="s">
        <v>90</v>
      </c>
      <c r="AL657" t="s"/>
      <c r="AM657" t="s"/>
      <c r="AN657" t="s">
        <v>93</v>
      </c>
      <c r="AO657" t="s">
        <v>454</v>
      </c>
      <c r="AP657" t="n">
        <v>73</v>
      </c>
      <c r="AQ657" t="s">
        <v>91</v>
      </c>
      <c r="AR657" t="s"/>
      <c r="AS657" t="s"/>
      <c r="AT657" t="s">
        <v>92</v>
      </c>
      <c r="AU657" t="s">
        <v>90</v>
      </c>
      <c r="AV657" t="s"/>
      <c r="AW657" t="s"/>
      <c r="AX657" t="s">
        <v>90</v>
      </c>
      <c r="AY657" t="n">
        <v>659212</v>
      </c>
      <c r="AZ657" t="s">
        <v>1890</v>
      </c>
      <c r="BA657" t="s">
        <v>1891</v>
      </c>
      <c r="BB657" t="s">
        <v>1892</v>
      </c>
      <c r="BC657" t="n">
        <v>4.87768</v>
      </c>
      <c r="BD657" t="n">
        <v>52.360122</v>
      </c>
      <c r="BE657" t="s">
        <v>1268</v>
      </c>
      <c r="BF657" t="s">
        <v>83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127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1887</v>
      </c>
      <c r="F658" t="n">
        <v>5230269</v>
      </c>
      <c r="G658" t="s">
        <v>74</v>
      </c>
      <c r="H658" t="s">
        <v>75</v>
      </c>
      <c r="I658" t="s"/>
      <c r="J658" t="s">
        <v>76</v>
      </c>
      <c r="K658" t="n">
        <v>124.5</v>
      </c>
      <c r="L658" t="s">
        <v>77</v>
      </c>
      <c r="M658" t="s"/>
      <c r="N658" t="s">
        <v>1894</v>
      </c>
      <c r="O658" t="s">
        <v>79</v>
      </c>
      <c r="P658" t="s">
        <v>1887</v>
      </c>
      <c r="Q658" t="s"/>
      <c r="R658" t="s">
        <v>120</v>
      </c>
      <c r="S658" t="s">
        <v>1906</v>
      </c>
      <c r="T658" t="s">
        <v>83</v>
      </c>
      <c r="U658" t="s">
        <v>84</v>
      </c>
      <c r="V658" t="s">
        <v>85</v>
      </c>
      <c r="W658" t="s">
        <v>108</v>
      </c>
      <c r="X658" t="s"/>
      <c r="Y658" t="s">
        <v>87</v>
      </c>
      <c r="Z658">
        <f>HYPERLINK("https://hotelmonitor-cachepage.eclerx.com/savepage/tk_1544170358328788_sr_8422.html","info")</f>
        <v/>
      </c>
      <c r="AA658" t="n">
        <v>122359</v>
      </c>
      <c r="AB658" t="s">
        <v>1910</v>
      </c>
      <c r="AC658" t="s"/>
      <c r="AD658" t="s">
        <v>89</v>
      </c>
      <c r="AE658" t="s"/>
      <c r="AF658" t="s"/>
      <c r="AG658" t="s"/>
      <c r="AH658" t="s"/>
      <c r="AI658" t="s"/>
      <c r="AJ658" t="s"/>
      <c r="AK658" t="s">
        <v>90</v>
      </c>
      <c r="AL658" t="s"/>
      <c r="AM658" t="s"/>
      <c r="AN658" t="s">
        <v>93</v>
      </c>
      <c r="AO658" t="s">
        <v>278</v>
      </c>
      <c r="AP658" t="n">
        <v>73</v>
      </c>
      <c r="AQ658" t="s">
        <v>91</v>
      </c>
      <c r="AR658" t="s"/>
      <c r="AS658" t="s"/>
      <c r="AT658" t="s">
        <v>92</v>
      </c>
      <c r="AU658" t="s">
        <v>90</v>
      </c>
      <c r="AV658" t="s"/>
      <c r="AW658" t="s"/>
      <c r="AX658" t="s">
        <v>90</v>
      </c>
      <c r="AY658" t="n">
        <v>659212</v>
      </c>
      <c r="AZ658" t="s">
        <v>1890</v>
      </c>
      <c r="BA658" t="s">
        <v>1891</v>
      </c>
      <c r="BB658" t="s">
        <v>1892</v>
      </c>
      <c r="BC658" t="n">
        <v>4.87768</v>
      </c>
      <c r="BD658" t="n">
        <v>52.360122</v>
      </c>
      <c r="BE658" t="s">
        <v>280</v>
      </c>
      <c r="BF658" t="s">
        <v>83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127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1911</v>
      </c>
      <c r="F659" t="n">
        <v>579340</v>
      </c>
      <c r="G659" t="s">
        <v>74</v>
      </c>
      <c r="H659" t="s">
        <v>75</v>
      </c>
      <c r="I659" t="s"/>
      <c r="J659" t="s">
        <v>76</v>
      </c>
      <c r="K659" t="n">
        <v>78.75</v>
      </c>
      <c r="L659" t="s">
        <v>77</v>
      </c>
      <c r="M659" t="s"/>
      <c r="N659" t="s">
        <v>1912</v>
      </c>
      <c r="O659" t="s">
        <v>79</v>
      </c>
      <c r="P659" t="s">
        <v>1911</v>
      </c>
      <c r="Q659" t="s"/>
      <c r="R659" t="s">
        <v>81</v>
      </c>
      <c r="S659" t="s">
        <v>1913</v>
      </c>
      <c r="T659" t="s">
        <v>83</v>
      </c>
      <c r="U659" t="s">
        <v>84</v>
      </c>
      <c r="V659" t="s">
        <v>85</v>
      </c>
      <c r="W659" t="s">
        <v>86</v>
      </c>
      <c r="X659" t="s"/>
      <c r="Y659" t="s">
        <v>87</v>
      </c>
      <c r="Z659">
        <f>HYPERLINK("https://hotelmonitor-cachepage.eclerx.com/savepage/tk_15441703430762427_sr_8422.html","info")</f>
        <v/>
      </c>
      <c r="AA659" t="n">
        <v>134879</v>
      </c>
      <c r="AB659" t="s">
        <v>1914</v>
      </c>
      <c r="AC659" t="s"/>
      <c r="AD659" t="s">
        <v>89</v>
      </c>
      <c r="AE659" t="s"/>
      <c r="AF659" t="s"/>
      <c r="AG659" t="s"/>
      <c r="AH659" t="s"/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41</v>
      </c>
      <c r="AQ659" t="s">
        <v>91</v>
      </c>
      <c r="AR659" t="s"/>
      <c r="AS659" t="s"/>
      <c r="AT659" t="s">
        <v>92</v>
      </c>
      <c r="AU659" t="s">
        <v>90</v>
      </c>
      <c r="AV659" t="s"/>
      <c r="AW659" t="s"/>
      <c r="AX659" t="s">
        <v>93</v>
      </c>
      <c r="AY659" t="n">
        <v>1177712</v>
      </c>
      <c r="AZ659" t="s">
        <v>1915</v>
      </c>
      <c r="BA659" t="s">
        <v>1916</v>
      </c>
      <c r="BB659" t="s">
        <v>1917</v>
      </c>
      <c r="BC659" t="n">
        <v>4.913</v>
      </c>
      <c r="BD659" t="n">
        <v>52.336</v>
      </c>
      <c r="BE659" t="s">
        <v>1699</v>
      </c>
      <c r="BF659" t="s">
        <v>83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127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1911</v>
      </c>
      <c r="F660" t="n">
        <v>579340</v>
      </c>
      <c r="G660" t="s">
        <v>74</v>
      </c>
      <c r="H660" t="s">
        <v>75</v>
      </c>
      <c r="I660" t="s"/>
      <c r="J660" t="s">
        <v>76</v>
      </c>
      <c r="K660" t="n">
        <v>91.25</v>
      </c>
      <c r="L660" t="s">
        <v>77</v>
      </c>
      <c r="M660" t="s"/>
      <c r="N660" t="s">
        <v>1912</v>
      </c>
      <c r="O660" t="s">
        <v>79</v>
      </c>
      <c r="P660" t="s">
        <v>1911</v>
      </c>
      <c r="Q660" t="s"/>
      <c r="R660" t="s">
        <v>81</v>
      </c>
      <c r="S660" t="s">
        <v>1918</v>
      </c>
      <c r="T660" t="s">
        <v>83</v>
      </c>
      <c r="U660" t="s">
        <v>84</v>
      </c>
      <c r="V660" t="s">
        <v>85</v>
      </c>
      <c r="W660" t="s">
        <v>86</v>
      </c>
      <c r="X660" t="s"/>
      <c r="Y660" t="s">
        <v>87</v>
      </c>
      <c r="Z660">
        <f>HYPERLINK("https://hotelmonitor-cachepage.eclerx.com/savepage/tk_15441703430762427_sr_8422.html","info")</f>
        <v/>
      </c>
      <c r="AA660" t="n">
        <v>134879</v>
      </c>
      <c r="AB660" t="s">
        <v>1919</v>
      </c>
      <c r="AC660" t="s"/>
      <c r="AD660" t="s">
        <v>89</v>
      </c>
      <c r="AE660" t="s"/>
      <c r="AF660" t="s"/>
      <c r="AG660" t="s"/>
      <c r="AH660" t="s"/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41</v>
      </c>
      <c r="AQ660" t="s">
        <v>91</v>
      </c>
      <c r="AR660" t="s"/>
      <c r="AS660" t="s"/>
      <c r="AT660" t="s">
        <v>92</v>
      </c>
      <c r="AU660" t="s">
        <v>90</v>
      </c>
      <c r="AV660" t="s"/>
      <c r="AW660" t="s"/>
      <c r="AX660" t="s">
        <v>93</v>
      </c>
      <c r="AY660" t="n">
        <v>1177712</v>
      </c>
      <c r="AZ660" t="s">
        <v>1915</v>
      </c>
      <c r="BA660" t="s">
        <v>1916</v>
      </c>
      <c r="BB660" t="s">
        <v>1917</v>
      </c>
      <c r="BC660" t="n">
        <v>4.913</v>
      </c>
      <c r="BD660" t="n">
        <v>52.336</v>
      </c>
      <c r="BE660" t="s">
        <v>1664</v>
      </c>
      <c r="BF660" t="s">
        <v>83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127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1911</v>
      </c>
      <c r="F661" t="n">
        <v>579340</v>
      </c>
      <c r="G661" t="s">
        <v>74</v>
      </c>
      <c r="H661" t="s">
        <v>75</v>
      </c>
      <c r="I661" t="s"/>
      <c r="J661" t="s">
        <v>76</v>
      </c>
      <c r="K661" t="n">
        <v>96.5</v>
      </c>
      <c r="L661" t="s">
        <v>77</v>
      </c>
      <c r="M661" t="s"/>
      <c r="N661" t="s">
        <v>1920</v>
      </c>
      <c r="O661" t="s">
        <v>79</v>
      </c>
      <c r="P661" t="s">
        <v>1911</v>
      </c>
      <c r="Q661" t="s"/>
      <c r="R661" t="s">
        <v>81</v>
      </c>
      <c r="S661" t="s">
        <v>892</v>
      </c>
      <c r="T661" t="s">
        <v>83</v>
      </c>
      <c r="U661" t="s">
        <v>84</v>
      </c>
      <c r="V661" t="s">
        <v>85</v>
      </c>
      <c r="W661" t="s">
        <v>86</v>
      </c>
      <c r="X661" t="s"/>
      <c r="Y661" t="s">
        <v>87</v>
      </c>
      <c r="Z661">
        <f>HYPERLINK("https://hotelmonitor-cachepage.eclerx.com/savepage/tk_15441703430762427_sr_8422.html","info")</f>
        <v/>
      </c>
      <c r="AA661" t="n">
        <v>134879</v>
      </c>
      <c r="AB661" t="s">
        <v>1921</v>
      </c>
      <c r="AC661" t="s"/>
      <c r="AD661" t="s">
        <v>89</v>
      </c>
      <c r="AE661" t="s"/>
      <c r="AF661" t="s"/>
      <c r="AG661" t="s"/>
      <c r="AH661" t="s"/>
      <c r="AI661" t="s"/>
      <c r="AJ661" t="s"/>
      <c r="AK661" t="s">
        <v>90</v>
      </c>
      <c r="AL661" t="s"/>
      <c r="AM661" t="s"/>
      <c r="AN661" t="s">
        <v>90</v>
      </c>
      <c r="AO661" t="s"/>
      <c r="AP661" t="n">
        <v>41</v>
      </c>
      <c r="AQ661" t="s">
        <v>91</v>
      </c>
      <c r="AR661" t="s"/>
      <c r="AS661" t="s"/>
      <c r="AT661" t="s">
        <v>92</v>
      </c>
      <c r="AU661" t="s">
        <v>90</v>
      </c>
      <c r="AV661" t="s"/>
      <c r="AW661" t="s"/>
      <c r="AX661" t="s">
        <v>93</v>
      </c>
      <c r="AY661" t="n">
        <v>1177712</v>
      </c>
      <c r="AZ661" t="s">
        <v>1915</v>
      </c>
      <c r="BA661" t="s">
        <v>1916</v>
      </c>
      <c r="BB661" t="s">
        <v>1917</v>
      </c>
      <c r="BC661" t="n">
        <v>4.913</v>
      </c>
      <c r="BD661" t="n">
        <v>52.336</v>
      </c>
      <c r="BE661" t="s">
        <v>633</v>
      </c>
      <c r="BF661" t="s">
        <v>83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127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1911</v>
      </c>
      <c r="F662" t="n">
        <v>579340</v>
      </c>
      <c r="G662" t="s">
        <v>74</v>
      </c>
      <c r="H662" t="s">
        <v>75</v>
      </c>
      <c r="I662" t="s"/>
      <c r="J662" t="s">
        <v>76</v>
      </c>
      <c r="K662" t="n">
        <v>105.25</v>
      </c>
      <c r="L662" t="s">
        <v>77</v>
      </c>
      <c r="M662" t="s"/>
      <c r="N662" t="s">
        <v>1922</v>
      </c>
      <c r="O662" t="s">
        <v>79</v>
      </c>
      <c r="P662" t="s">
        <v>1911</v>
      </c>
      <c r="Q662" t="s"/>
      <c r="R662" t="s">
        <v>81</v>
      </c>
      <c r="S662" t="s">
        <v>647</v>
      </c>
      <c r="T662" t="s">
        <v>83</v>
      </c>
      <c r="U662" t="s">
        <v>84</v>
      </c>
      <c r="V662" t="s">
        <v>85</v>
      </c>
      <c r="W662" t="s">
        <v>86</v>
      </c>
      <c r="X662" t="s"/>
      <c r="Y662" t="s">
        <v>87</v>
      </c>
      <c r="Z662">
        <f>HYPERLINK("https://hotelmonitor-cachepage.eclerx.com/savepage/tk_15441703430762427_sr_8422.html","info")</f>
        <v/>
      </c>
      <c r="AA662" t="n">
        <v>134879</v>
      </c>
      <c r="AB662" t="s">
        <v>1923</v>
      </c>
      <c r="AC662" t="s"/>
      <c r="AD662" t="s">
        <v>89</v>
      </c>
      <c r="AE662" t="s"/>
      <c r="AF662" t="s"/>
      <c r="AG662" t="s"/>
      <c r="AH662" t="s"/>
      <c r="AI662" t="s"/>
      <c r="AJ662" t="s"/>
      <c r="AK662" t="s">
        <v>90</v>
      </c>
      <c r="AL662" t="s"/>
      <c r="AM662" t="s"/>
      <c r="AN662" t="s">
        <v>90</v>
      </c>
      <c r="AO662" t="s"/>
      <c r="AP662" t="n">
        <v>41</v>
      </c>
      <c r="AQ662" t="s">
        <v>91</v>
      </c>
      <c r="AR662" t="s"/>
      <c r="AS662" t="s"/>
      <c r="AT662" t="s">
        <v>92</v>
      </c>
      <c r="AU662" t="s">
        <v>90</v>
      </c>
      <c r="AV662" t="s"/>
      <c r="AW662" t="s"/>
      <c r="AX662" t="s">
        <v>93</v>
      </c>
      <c r="AY662" t="n">
        <v>1177712</v>
      </c>
      <c r="AZ662" t="s">
        <v>1915</v>
      </c>
      <c r="BA662" t="s">
        <v>1916</v>
      </c>
      <c r="BB662" t="s">
        <v>1917</v>
      </c>
      <c r="BC662" t="n">
        <v>4.913</v>
      </c>
      <c r="BD662" t="n">
        <v>52.336</v>
      </c>
      <c r="BE662" t="s">
        <v>1422</v>
      </c>
      <c r="BF662" t="s">
        <v>83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127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1911</v>
      </c>
      <c r="F663" t="n">
        <v>579340</v>
      </c>
      <c r="G663" t="s">
        <v>74</v>
      </c>
      <c r="H663" t="s">
        <v>75</v>
      </c>
      <c r="I663" t="s"/>
      <c r="J663" t="s">
        <v>76</v>
      </c>
      <c r="K663" t="n">
        <v>107.75</v>
      </c>
      <c r="L663" t="s">
        <v>77</v>
      </c>
      <c r="M663" t="s"/>
      <c r="N663" t="s">
        <v>1920</v>
      </c>
      <c r="O663" t="s">
        <v>79</v>
      </c>
      <c r="P663" t="s">
        <v>1911</v>
      </c>
      <c r="Q663" t="s"/>
      <c r="R663" t="s">
        <v>81</v>
      </c>
      <c r="S663" t="s">
        <v>1924</v>
      </c>
      <c r="T663" t="s">
        <v>83</v>
      </c>
      <c r="U663" t="s">
        <v>84</v>
      </c>
      <c r="V663" t="s">
        <v>85</v>
      </c>
      <c r="W663" t="s">
        <v>86</v>
      </c>
      <c r="X663" t="s"/>
      <c r="Y663" t="s">
        <v>87</v>
      </c>
      <c r="Z663">
        <f>HYPERLINK("https://hotelmonitor-cachepage.eclerx.com/savepage/tk_15441703430762427_sr_8422.html","info")</f>
        <v/>
      </c>
      <c r="AA663" t="n">
        <v>134879</v>
      </c>
      <c r="AB663" t="s">
        <v>1925</v>
      </c>
      <c r="AC663" t="s"/>
      <c r="AD663" t="s">
        <v>89</v>
      </c>
      <c r="AE663" t="s"/>
      <c r="AF663" t="s"/>
      <c r="AG663" t="s"/>
      <c r="AH663" t="s"/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41</v>
      </c>
      <c r="AQ663" t="s">
        <v>91</v>
      </c>
      <c r="AR663" t="s"/>
      <c r="AS663" t="s"/>
      <c r="AT663" t="s">
        <v>92</v>
      </c>
      <c r="AU663" t="s">
        <v>90</v>
      </c>
      <c r="AV663" t="s"/>
      <c r="AW663" t="s"/>
      <c r="AX663" t="s">
        <v>93</v>
      </c>
      <c r="AY663" t="n">
        <v>1177712</v>
      </c>
      <c r="AZ663" t="s">
        <v>1915</v>
      </c>
      <c r="BA663" t="s">
        <v>1916</v>
      </c>
      <c r="BB663" t="s">
        <v>1917</v>
      </c>
      <c r="BC663" t="n">
        <v>4.913</v>
      </c>
      <c r="BD663" t="n">
        <v>52.336</v>
      </c>
      <c r="BE663" t="s">
        <v>130</v>
      </c>
      <c r="BF663" t="s">
        <v>83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127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1911</v>
      </c>
      <c r="F664" t="n">
        <v>579340</v>
      </c>
      <c r="G664" t="s">
        <v>74</v>
      </c>
      <c r="H664" t="s">
        <v>75</v>
      </c>
      <c r="I664" t="s"/>
      <c r="J664" t="s">
        <v>76</v>
      </c>
      <c r="K664" t="n">
        <v>110.75</v>
      </c>
      <c r="L664" t="s">
        <v>77</v>
      </c>
      <c r="M664" t="s"/>
      <c r="N664" t="s">
        <v>1912</v>
      </c>
      <c r="O664" t="s">
        <v>79</v>
      </c>
      <c r="P664" t="s">
        <v>1911</v>
      </c>
      <c r="Q664" t="s"/>
      <c r="R664" t="s">
        <v>81</v>
      </c>
      <c r="S664" t="s">
        <v>1015</v>
      </c>
      <c r="T664" t="s">
        <v>83</v>
      </c>
      <c r="U664" t="s">
        <v>84</v>
      </c>
      <c r="V664" t="s">
        <v>85</v>
      </c>
      <c r="W664" t="s">
        <v>108</v>
      </c>
      <c r="X664" t="s"/>
      <c r="Y664" t="s">
        <v>87</v>
      </c>
      <c r="Z664">
        <f>HYPERLINK("https://hotelmonitor-cachepage.eclerx.com/savepage/tk_15441703430762427_sr_8422.html","info")</f>
        <v/>
      </c>
      <c r="AA664" t="n">
        <v>134879</v>
      </c>
      <c r="AB664" t="s">
        <v>1926</v>
      </c>
      <c r="AC664" t="s"/>
      <c r="AD664" t="s">
        <v>89</v>
      </c>
      <c r="AE664" t="s"/>
      <c r="AF664" t="s"/>
      <c r="AG664" t="s"/>
      <c r="AH664" t="s"/>
      <c r="AI664" t="s"/>
      <c r="AJ664" t="s"/>
      <c r="AK664" t="s">
        <v>90</v>
      </c>
      <c r="AL664" t="s"/>
      <c r="AM664" t="s"/>
      <c r="AN664" t="s">
        <v>90</v>
      </c>
      <c r="AO664" t="s"/>
      <c r="AP664" t="n">
        <v>41</v>
      </c>
      <c r="AQ664" t="s">
        <v>91</v>
      </c>
      <c r="AR664" t="s"/>
      <c r="AS664" t="s"/>
      <c r="AT664" t="s">
        <v>92</v>
      </c>
      <c r="AU664" t="s">
        <v>90</v>
      </c>
      <c r="AV664" t="s"/>
      <c r="AW664" t="s"/>
      <c r="AX664" t="s">
        <v>93</v>
      </c>
      <c r="AY664" t="n">
        <v>1177712</v>
      </c>
      <c r="AZ664" t="s">
        <v>1915</v>
      </c>
      <c r="BA664" t="s">
        <v>1916</v>
      </c>
      <c r="BB664" t="s">
        <v>1917</v>
      </c>
      <c r="BC664" t="n">
        <v>4.913</v>
      </c>
      <c r="BD664" t="n">
        <v>52.336</v>
      </c>
      <c r="BE664" t="s">
        <v>272</v>
      </c>
      <c r="BF664" t="s">
        <v>83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127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1911</v>
      </c>
      <c r="F665" t="n">
        <v>579340</v>
      </c>
      <c r="G665" t="s">
        <v>74</v>
      </c>
      <c r="H665" t="s">
        <v>75</v>
      </c>
      <c r="I665" t="s"/>
      <c r="J665" t="s">
        <v>76</v>
      </c>
      <c r="K665" t="n">
        <v>114.25</v>
      </c>
      <c r="L665" t="s">
        <v>77</v>
      </c>
      <c r="M665" t="s"/>
      <c r="N665" t="s">
        <v>1927</v>
      </c>
      <c r="O665" t="s">
        <v>79</v>
      </c>
      <c r="P665" t="s">
        <v>1911</v>
      </c>
      <c r="Q665" t="s"/>
      <c r="R665" t="s">
        <v>81</v>
      </c>
      <c r="S665" t="s">
        <v>1063</v>
      </c>
      <c r="T665" t="s">
        <v>83</v>
      </c>
      <c r="U665" t="s">
        <v>84</v>
      </c>
      <c r="V665" t="s">
        <v>85</v>
      </c>
      <c r="W665" t="s">
        <v>86</v>
      </c>
      <c r="X665" t="s"/>
      <c r="Y665" t="s">
        <v>87</v>
      </c>
      <c r="Z665">
        <f>HYPERLINK("https://hotelmonitor-cachepage.eclerx.com/savepage/tk_15441703430762427_sr_8422.html","info")</f>
        <v/>
      </c>
      <c r="AA665" t="n">
        <v>134879</v>
      </c>
      <c r="AB665" t="s">
        <v>1928</v>
      </c>
      <c r="AC665" t="s"/>
      <c r="AD665" t="s">
        <v>89</v>
      </c>
      <c r="AE665" t="s"/>
      <c r="AF665" t="s"/>
      <c r="AG665" t="s"/>
      <c r="AH665" t="s"/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41</v>
      </c>
      <c r="AQ665" t="s">
        <v>91</v>
      </c>
      <c r="AR665" t="s"/>
      <c r="AS665" t="s"/>
      <c r="AT665" t="s">
        <v>92</v>
      </c>
      <c r="AU665" t="s">
        <v>90</v>
      </c>
      <c r="AV665" t="s"/>
      <c r="AW665" t="s"/>
      <c r="AX665" t="s">
        <v>93</v>
      </c>
      <c r="AY665" t="n">
        <v>1177712</v>
      </c>
      <c r="AZ665" t="s">
        <v>1915</v>
      </c>
      <c r="BA665" t="s">
        <v>1916</v>
      </c>
      <c r="BB665" t="s">
        <v>1917</v>
      </c>
      <c r="BC665" t="n">
        <v>4.913</v>
      </c>
      <c r="BD665" t="n">
        <v>52.336</v>
      </c>
      <c r="BE665" t="s">
        <v>1057</v>
      </c>
      <c r="BF665" t="s">
        <v>83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127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1911</v>
      </c>
      <c r="F666" t="n">
        <v>579340</v>
      </c>
      <c r="G666" t="s">
        <v>74</v>
      </c>
      <c r="H666" t="s">
        <v>75</v>
      </c>
      <c r="I666" t="s"/>
      <c r="J666" t="s">
        <v>76</v>
      </c>
      <c r="K666" t="n">
        <v>114.25</v>
      </c>
      <c r="L666" t="s">
        <v>77</v>
      </c>
      <c r="M666" t="s"/>
      <c r="N666" t="s">
        <v>1929</v>
      </c>
      <c r="O666" t="s">
        <v>79</v>
      </c>
      <c r="P666" t="s">
        <v>1911</v>
      </c>
      <c r="Q666" t="s"/>
      <c r="R666" t="s">
        <v>81</v>
      </c>
      <c r="S666" t="s">
        <v>1063</v>
      </c>
      <c r="T666" t="s">
        <v>83</v>
      </c>
      <c r="U666" t="s">
        <v>84</v>
      </c>
      <c r="V666" t="s">
        <v>85</v>
      </c>
      <c r="W666" t="s">
        <v>86</v>
      </c>
      <c r="X666" t="s"/>
      <c r="Y666" t="s">
        <v>87</v>
      </c>
      <c r="Z666">
        <f>HYPERLINK("https://hotelmonitor-cachepage.eclerx.com/savepage/tk_15441703430762427_sr_8422.html","info")</f>
        <v/>
      </c>
      <c r="AA666" t="n">
        <v>134879</v>
      </c>
      <c r="AB666" t="s">
        <v>1930</v>
      </c>
      <c r="AC666" t="s"/>
      <c r="AD666" t="s">
        <v>89</v>
      </c>
      <c r="AE666" t="s"/>
      <c r="AF666" t="s"/>
      <c r="AG666" t="s"/>
      <c r="AH666" t="s"/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41</v>
      </c>
      <c r="AQ666" t="s">
        <v>91</v>
      </c>
      <c r="AR666" t="s"/>
      <c r="AS666" t="s"/>
      <c r="AT666" t="s">
        <v>92</v>
      </c>
      <c r="AU666" t="s">
        <v>90</v>
      </c>
      <c r="AV666" t="s"/>
      <c r="AW666" t="s"/>
      <c r="AX666" t="s">
        <v>93</v>
      </c>
      <c r="AY666" t="n">
        <v>1177712</v>
      </c>
      <c r="AZ666" t="s">
        <v>1915</v>
      </c>
      <c r="BA666" t="s">
        <v>1916</v>
      </c>
      <c r="BB666" t="s">
        <v>1917</v>
      </c>
      <c r="BC666" t="n">
        <v>4.913</v>
      </c>
      <c r="BD666" t="n">
        <v>52.336</v>
      </c>
      <c r="BE666" t="s">
        <v>1057</v>
      </c>
      <c r="BF666" t="s">
        <v>83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127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1911</v>
      </c>
      <c r="F667" t="n">
        <v>579340</v>
      </c>
      <c r="G667" t="s">
        <v>74</v>
      </c>
      <c r="H667" t="s">
        <v>75</v>
      </c>
      <c r="I667" t="s"/>
      <c r="J667" t="s">
        <v>76</v>
      </c>
      <c r="K667" t="n">
        <v>116.25</v>
      </c>
      <c r="L667" t="s">
        <v>77</v>
      </c>
      <c r="M667" t="s"/>
      <c r="N667" t="s">
        <v>1922</v>
      </c>
      <c r="O667" t="s">
        <v>79</v>
      </c>
      <c r="P667" t="s">
        <v>1911</v>
      </c>
      <c r="Q667" t="s"/>
      <c r="R667" t="s">
        <v>81</v>
      </c>
      <c r="S667" t="s">
        <v>1931</v>
      </c>
      <c r="T667" t="s">
        <v>83</v>
      </c>
      <c r="U667" t="s">
        <v>84</v>
      </c>
      <c r="V667" t="s">
        <v>85</v>
      </c>
      <c r="W667" t="s">
        <v>86</v>
      </c>
      <c r="X667" t="s"/>
      <c r="Y667" t="s">
        <v>87</v>
      </c>
      <c r="Z667">
        <f>HYPERLINK("https://hotelmonitor-cachepage.eclerx.com/savepage/tk_15441703430762427_sr_8422.html","info")</f>
        <v/>
      </c>
      <c r="AA667" t="n">
        <v>134879</v>
      </c>
      <c r="AB667" t="s">
        <v>1932</v>
      </c>
      <c r="AC667" t="s"/>
      <c r="AD667" t="s">
        <v>89</v>
      </c>
      <c r="AE667" t="s"/>
      <c r="AF667" t="s"/>
      <c r="AG667" t="s"/>
      <c r="AH667" t="s"/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41</v>
      </c>
      <c r="AQ667" t="s">
        <v>91</v>
      </c>
      <c r="AR667" t="s"/>
      <c r="AS667" t="s"/>
      <c r="AT667" t="s">
        <v>92</v>
      </c>
      <c r="AU667" t="s">
        <v>90</v>
      </c>
      <c r="AV667" t="s"/>
      <c r="AW667" t="s"/>
      <c r="AX667" t="s">
        <v>93</v>
      </c>
      <c r="AY667" t="n">
        <v>1177712</v>
      </c>
      <c r="AZ667" t="s">
        <v>1915</v>
      </c>
      <c r="BA667" t="s">
        <v>1916</v>
      </c>
      <c r="BB667" t="s">
        <v>1917</v>
      </c>
      <c r="BC667" t="n">
        <v>4.913</v>
      </c>
      <c r="BD667" t="n">
        <v>52.336</v>
      </c>
      <c r="BE667" t="s">
        <v>1057</v>
      </c>
      <c r="BF667" t="s">
        <v>83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127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1911</v>
      </c>
      <c r="F668" t="n">
        <v>579340</v>
      </c>
      <c r="G668" t="s">
        <v>74</v>
      </c>
      <c r="H668" t="s">
        <v>75</v>
      </c>
      <c r="I668" t="s"/>
      <c r="J668" t="s">
        <v>76</v>
      </c>
      <c r="K668" t="n">
        <v>124.5</v>
      </c>
      <c r="L668" t="s">
        <v>77</v>
      </c>
      <c r="M668" t="s"/>
      <c r="N668" t="s">
        <v>1927</v>
      </c>
      <c r="O668" t="s">
        <v>79</v>
      </c>
      <c r="P668" t="s">
        <v>1911</v>
      </c>
      <c r="Q668" t="s"/>
      <c r="R668" t="s">
        <v>81</v>
      </c>
      <c r="S668" t="s">
        <v>1906</v>
      </c>
      <c r="T668" t="s">
        <v>83</v>
      </c>
      <c r="U668" t="s">
        <v>84</v>
      </c>
      <c r="V668" t="s">
        <v>85</v>
      </c>
      <c r="W668" t="s">
        <v>86</v>
      </c>
      <c r="X668" t="s"/>
      <c r="Y668" t="s">
        <v>87</v>
      </c>
      <c r="Z668">
        <f>HYPERLINK("https://hotelmonitor-cachepage.eclerx.com/savepage/tk_15441703430762427_sr_8422.html","info")</f>
        <v/>
      </c>
      <c r="AA668" t="n">
        <v>134879</v>
      </c>
      <c r="AB668" t="s">
        <v>1933</v>
      </c>
      <c r="AC668" t="s"/>
      <c r="AD668" t="s">
        <v>89</v>
      </c>
      <c r="AE668" t="s"/>
      <c r="AF668" t="s"/>
      <c r="AG668" t="s"/>
      <c r="AH668" t="s"/>
      <c r="AI668" t="s"/>
      <c r="AJ668" t="s"/>
      <c r="AK668" t="s">
        <v>90</v>
      </c>
      <c r="AL668" t="s"/>
      <c r="AM668" t="s"/>
      <c r="AN668" t="s">
        <v>90</v>
      </c>
      <c r="AO668" t="s"/>
      <c r="AP668" t="n">
        <v>41</v>
      </c>
      <c r="AQ668" t="s">
        <v>91</v>
      </c>
      <c r="AR668" t="s"/>
      <c r="AS668" t="s"/>
      <c r="AT668" t="s">
        <v>92</v>
      </c>
      <c r="AU668" t="s">
        <v>90</v>
      </c>
      <c r="AV668" t="s"/>
      <c r="AW668" t="s"/>
      <c r="AX668" t="s">
        <v>93</v>
      </c>
      <c r="AY668" t="n">
        <v>1177712</v>
      </c>
      <c r="AZ668" t="s">
        <v>1915</v>
      </c>
      <c r="BA668" t="s">
        <v>1916</v>
      </c>
      <c r="BB668" t="s">
        <v>1917</v>
      </c>
      <c r="BC668" t="n">
        <v>4.913</v>
      </c>
      <c r="BD668" t="n">
        <v>52.336</v>
      </c>
      <c r="BE668" t="s">
        <v>1934</v>
      </c>
      <c r="BF668" t="s">
        <v>83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127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1911</v>
      </c>
      <c r="F669" t="n">
        <v>579340</v>
      </c>
      <c r="G669" t="s">
        <v>74</v>
      </c>
      <c r="H669" t="s">
        <v>75</v>
      </c>
      <c r="I669" t="s"/>
      <c r="J669" t="s">
        <v>76</v>
      </c>
      <c r="K669" t="n">
        <v>124.5</v>
      </c>
      <c r="L669" t="s">
        <v>77</v>
      </c>
      <c r="M669" t="s"/>
      <c r="N669" t="s">
        <v>1929</v>
      </c>
      <c r="O669" t="s">
        <v>79</v>
      </c>
      <c r="P669" t="s">
        <v>1911</v>
      </c>
      <c r="Q669" t="s"/>
      <c r="R669" t="s">
        <v>81</v>
      </c>
      <c r="S669" t="s">
        <v>1906</v>
      </c>
      <c r="T669" t="s">
        <v>83</v>
      </c>
      <c r="U669" t="s">
        <v>84</v>
      </c>
      <c r="V669" t="s">
        <v>85</v>
      </c>
      <c r="W669" t="s">
        <v>86</v>
      </c>
      <c r="X669" t="s"/>
      <c r="Y669" t="s">
        <v>87</v>
      </c>
      <c r="Z669">
        <f>HYPERLINK("https://hotelmonitor-cachepage.eclerx.com/savepage/tk_15441703430762427_sr_8422.html","info")</f>
        <v/>
      </c>
      <c r="AA669" t="n">
        <v>134879</v>
      </c>
      <c r="AB669" t="s">
        <v>1935</v>
      </c>
      <c r="AC669" t="s"/>
      <c r="AD669" t="s">
        <v>89</v>
      </c>
      <c r="AE669" t="s"/>
      <c r="AF669" t="s"/>
      <c r="AG669" t="s"/>
      <c r="AH669" t="s"/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41</v>
      </c>
      <c r="AQ669" t="s">
        <v>91</v>
      </c>
      <c r="AR669" t="s"/>
      <c r="AS669" t="s"/>
      <c r="AT669" t="s">
        <v>92</v>
      </c>
      <c r="AU669" t="s">
        <v>90</v>
      </c>
      <c r="AV669" t="s"/>
      <c r="AW669" t="s"/>
      <c r="AX669" t="s">
        <v>93</v>
      </c>
      <c r="AY669" t="n">
        <v>1177712</v>
      </c>
      <c r="AZ669" t="s">
        <v>1915</v>
      </c>
      <c r="BA669" t="s">
        <v>1916</v>
      </c>
      <c r="BB669" t="s">
        <v>1917</v>
      </c>
      <c r="BC669" t="n">
        <v>4.913</v>
      </c>
      <c r="BD669" t="n">
        <v>52.336</v>
      </c>
      <c r="BE669" t="s">
        <v>1934</v>
      </c>
      <c r="BF669" t="s">
        <v>83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127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1911</v>
      </c>
      <c r="F670" t="n">
        <v>579340</v>
      </c>
      <c r="G670" t="s">
        <v>74</v>
      </c>
      <c r="H670" t="s">
        <v>75</v>
      </c>
      <c r="I670" t="s"/>
      <c r="J670" t="s">
        <v>76</v>
      </c>
      <c r="K670" t="n">
        <v>125.5</v>
      </c>
      <c r="L670" t="s">
        <v>77</v>
      </c>
      <c r="M670" t="s"/>
      <c r="N670" t="s">
        <v>1912</v>
      </c>
      <c r="O670" t="s">
        <v>79</v>
      </c>
      <c r="P670" t="s">
        <v>1911</v>
      </c>
      <c r="Q670" t="s"/>
      <c r="R670" t="s">
        <v>81</v>
      </c>
      <c r="S670" t="s">
        <v>454</v>
      </c>
      <c r="T670" t="s">
        <v>83</v>
      </c>
      <c r="U670" t="s">
        <v>84</v>
      </c>
      <c r="V670" t="s">
        <v>85</v>
      </c>
      <c r="W670" t="s">
        <v>108</v>
      </c>
      <c r="X670" t="s"/>
      <c r="Y670" t="s">
        <v>87</v>
      </c>
      <c r="Z670">
        <f>HYPERLINK("https://hotelmonitor-cachepage.eclerx.com/savepage/tk_15441703430762427_sr_8422.html","info")</f>
        <v/>
      </c>
      <c r="AA670" t="n">
        <v>134879</v>
      </c>
      <c r="AB670" t="s">
        <v>1936</v>
      </c>
      <c r="AC670" t="s"/>
      <c r="AD670" t="s">
        <v>89</v>
      </c>
      <c r="AE670" t="s"/>
      <c r="AF670" t="s"/>
      <c r="AG670" t="s"/>
      <c r="AH670" t="s"/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41</v>
      </c>
      <c r="AQ670" t="s">
        <v>91</v>
      </c>
      <c r="AR670" t="s"/>
      <c r="AS670" t="s"/>
      <c r="AT670" t="s">
        <v>92</v>
      </c>
      <c r="AU670" t="s">
        <v>90</v>
      </c>
      <c r="AV670" t="s"/>
      <c r="AW670" t="s"/>
      <c r="AX670" t="s">
        <v>93</v>
      </c>
      <c r="AY670" t="n">
        <v>1177712</v>
      </c>
      <c r="AZ670" t="s">
        <v>1915</v>
      </c>
      <c r="BA670" t="s">
        <v>1916</v>
      </c>
      <c r="BB670" t="s">
        <v>1917</v>
      </c>
      <c r="BC670" t="n">
        <v>4.913</v>
      </c>
      <c r="BD670" t="n">
        <v>52.336</v>
      </c>
      <c r="BE670" t="s">
        <v>188</v>
      </c>
      <c r="BF670" t="s">
        <v>83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127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1911</v>
      </c>
      <c r="F671" t="n">
        <v>579340</v>
      </c>
      <c r="G671" t="s">
        <v>74</v>
      </c>
      <c r="H671" t="s">
        <v>75</v>
      </c>
      <c r="I671" t="s"/>
      <c r="J671" t="s">
        <v>76</v>
      </c>
      <c r="K671" t="n">
        <v>128.5</v>
      </c>
      <c r="L671" t="s">
        <v>77</v>
      </c>
      <c r="M671" t="s"/>
      <c r="N671" t="s">
        <v>1920</v>
      </c>
      <c r="O671" t="s">
        <v>79</v>
      </c>
      <c r="P671" t="s">
        <v>1911</v>
      </c>
      <c r="Q671" t="s"/>
      <c r="R671" t="s">
        <v>81</v>
      </c>
      <c r="S671" t="s">
        <v>1031</v>
      </c>
      <c r="T671" t="s">
        <v>83</v>
      </c>
      <c r="U671" t="s">
        <v>84</v>
      </c>
      <c r="V671" t="s">
        <v>85</v>
      </c>
      <c r="W671" t="s">
        <v>108</v>
      </c>
      <c r="X671" t="s"/>
      <c r="Y671" t="s">
        <v>87</v>
      </c>
      <c r="Z671">
        <f>HYPERLINK("https://hotelmonitor-cachepage.eclerx.com/savepage/tk_15441703430762427_sr_8422.html","info")</f>
        <v/>
      </c>
      <c r="AA671" t="n">
        <v>134879</v>
      </c>
      <c r="AB671" t="s">
        <v>1937</v>
      </c>
      <c r="AC671" t="s"/>
      <c r="AD671" t="s">
        <v>89</v>
      </c>
      <c r="AE671" t="s"/>
      <c r="AF671" t="s"/>
      <c r="AG671" t="s"/>
      <c r="AH671" t="s"/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41</v>
      </c>
      <c r="AQ671" t="s">
        <v>91</v>
      </c>
      <c r="AR671" t="s"/>
      <c r="AS671" t="s"/>
      <c r="AT671" t="s">
        <v>92</v>
      </c>
      <c r="AU671" t="s">
        <v>90</v>
      </c>
      <c r="AV671" t="s"/>
      <c r="AW671" t="s"/>
      <c r="AX671" t="s">
        <v>93</v>
      </c>
      <c r="AY671" t="n">
        <v>1177712</v>
      </c>
      <c r="AZ671" t="s">
        <v>1915</v>
      </c>
      <c r="BA671" t="s">
        <v>1916</v>
      </c>
      <c r="BB671" t="s">
        <v>1917</v>
      </c>
      <c r="BC671" t="n">
        <v>4.913</v>
      </c>
      <c r="BD671" t="n">
        <v>52.336</v>
      </c>
      <c r="BE671" t="s">
        <v>1938</v>
      </c>
      <c r="BF671" t="s">
        <v>83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127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1911</v>
      </c>
      <c r="F672" t="n">
        <v>579340</v>
      </c>
      <c r="G672" t="s">
        <v>74</v>
      </c>
      <c r="H672" t="s">
        <v>75</v>
      </c>
      <c r="I672" t="s"/>
      <c r="J672" t="s">
        <v>76</v>
      </c>
      <c r="K672" t="n">
        <v>137.25</v>
      </c>
      <c r="L672" t="s">
        <v>77</v>
      </c>
      <c r="M672" t="s"/>
      <c r="N672" t="s">
        <v>1922</v>
      </c>
      <c r="O672" t="s">
        <v>79</v>
      </c>
      <c r="P672" t="s">
        <v>1911</v>
      </c>
      <c r="Q672" t="s"/>
      <c r="R672" t="s">
        <v>81</v>
      </c>
      <c r="S672" t="s">
        <v>1209</v>
      </c>
      <c r="T672" t="s">
        <v>83</v>
      </c>
      <c r="U672" t="s">
        <v>84</v>
      </c>
      <c r="V672" t="s">
        <v>85</v>
      </c>
      <c r="W672" t="s">
        <v>108</v>
      </c>
      <c r="X672" t="s"/>
      <c r="Y672" t="s">
        <v>87</v>
      </c>
      <c r="Z672">
        <f>HYPERLINK("https://hotelmonitor-cachepage.eclerx.com/savepage/tk_15441703430762427_sr_8422.html","info")</f>
        <v/>
      </c>
      <c r="AA672" t="n">
        <v>134879</v>
      </c>
      <c r="AB672" t="s">
        <v>1939</v>
      </c>
      <c r="AC672" t="s"/>
      <c r="AD672" t="s">
        <v>89</v>
      </c>
      <c r="AE672" t="s"/>
      <c r="AF672" t="s"/>
      <c r="AG672" t="s"/>
      <c r="AH672" t="s"/>
      <c r="AI672" t="s"/>
      <c r="AJ672" t="s"/>
      <c r="AK672" t="s">
        <v>90</v>
      </c>
      <c r="AL672" t="s"/>
      <c r="AM672" t="s"/>
      <c r="AN672" t="s">
        <v>90</v>
      </c>
      <c r="AO672" t="s"/>
      <c r="AP672" t="n">
        <v>41</v>
      </c>
      <c r="AQ672" t="s">
        <v>91</v>
      </c>
      <c r="AR672" t="s"/>
      <c r="AS672" t="s"/>
      <c r="AT672" t="s">
        <v>92</v>
      </c>
      <c r="AU672" t="s">
        <v>90</v>
      </c>
      <c r="AV672" t="s"/>
      <c r="AW672" t="s"/>
      <c r="AX672" t="s">
        <v>93</v>
      </c>
      <c r="AY672" t="n">
        <v>1177712</v>
      </c>
      <c r="AZ672" t="s">
        <v>1915</v>
      </c>
      <c r="BA672" t="s">
        <v>1916</v>
      </c>
      <c r="BB672" t="s">
        <v>1917</v>
      </c>
      <c r="BC672" t="n">
        <v>4.913</v>
      </c>
      <c r="BD672" t="n">
        <v>52.336</v>
      </c>
      <c r="BE672" t="s">
        <v>107</v>
      </c>
      <c r="BF672" t="s">
        <v>83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127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1911</v>
      </c>
      <c r="F673" t="n">
        <v>579340</v>
      </c>
      <c r="G673" t="s">
        <v>74</v>
      </c>
      <c r="H673" t="s">
        <v>75</v>
      </c>
      <c r="I673" t="s"/>
      <c r="J673" t="s">
        <v>76</v>
      </c>
      <c r="K673" t="n">
        <v>142.25</v>
      </c>
      <c r="L673" t="s">
        <v>77</v>
      </c>
      <c r="M673" t="s"/>
      <c r="N673" t="s">
        <v>1920</v>
      </c>
      <c r="O673" t="s">
        <v>79</v>
      </c>
      <c r="P673" t="s">
        <v>1911</v>
      </c>
      <c r="Q673" t="s"/>
      <c r="R673" t="s">
        <v>81</v>
      </c>
      <c r="S673" t="s">
        <v>1940</v>
      </c>
      <c r="T673" t="s">
        <v>83</v>
      </c>
      <c r="U673" t="s">
        <v>84</v>
      </c>
      <c r="V673" t="s">
        <v>85</v>
      </c>
      <c r="W673" t="s">
        <v>108</v>
      </c>
      <c r="X673" t="s"/>
      <c r="Y673" t="s">
        <v>87</v>
      </c>
      <c r="Z673">
        <f>HYPERLINK("https://hotelmonitor-cachepage.eclerx.com/savepage/tk_15441703430762427_sr_8422.html","info")</f>
        <v/>
      </c>
      <c r="AA673" t="n">
        <v>134879</v>
      </c>
      <c r="AB673" t="s">
        <v>1941</v>
      </c>
      <c r="AC673" t="s"/>
      <c r="AD673" t="s">
        <v>89</v>
      </c>
      <c r="AE673" t="s"/>
      <c r="AF673" t="s"/>
      <c r="AG673" t="s"/>
      <c r="AH673" t="s"/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41</v>
      </c>
      <c r="AQ673" t="s">
        <v>91</v>
      </c>
      <c r="AR673" t="s"/>
      <c r="AS673" t="s"/>
      <c r="AT673" t="s">
        <v>92</v>
      </c>
      <c r="AU673" t="s">
        <v>90</v>
      </c>
      <c r="AV673" t="s"/>
      <c r="AW673" t="s"/>
      <c r="AX673" t="s">
        <v>93</v>
      </c>
      <c r="AY673" t="n">
        <v>1177712</v>
      </c>
      <c r="AZ673" t="s">
        <v>1915</v>
      </c>
      <c r="BA673" t="s">
        <v>1916</v>
      </c>
      <c r="BB673" t="s">
        <v>1917</v>
      </c>
      <c r="BC673" t="n">
        <v>4.913</v>
      </c>
      <c r="BD673" t="n">
        <v>52.336</v>
      </c>
      <c r="BE673" t="s">
        <v>1942</v>
      </c>
      <c r="BF673" t="s">
        <v>83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127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1911</v>
      </c>
      <c r="F674" t="n">
        <v>579340</v>
      </c>
      <c r="G674" t="s">
        <v>74</v>
      </c>
      <c r="H674" t="s">
        <v>75</v>
      </c>
      <c r="I674" t="s"/>
      <c r="J674" t="s">
        <v>76</v>
      </c>
      <c r="K674" t="n">
        <v>146.25</v>
      </c>
      <c r="L674" t="s">
        <v>77</v>
      </c>
      <c r="M674" t="s"/>
      <c r="N674" t="s">
        <v>1927</v>
      </c>
      <c r="O674" t="s">
        <v>79</v>
      </c>
      <c r="P674" t="s">
        <v>1911</v>
      </c>
      <c r="Q674" t="s"/>
      <c r="R674" t="s">
        <v>81</v>
      </c>
      <c r="S674" t="s">
        <v>1943</v>
      </c>
      <c r="T674" t="s">
        <v>83</v>
      </c>
      <c r="U674" t="s">
        <v>84</v>
      </c>
      <c r="V674" t="s">
        <v>85</v>
      </c>
      <c r="W674" t="s">
        <v>108</v>
      </c>
      <c r="X674" t="s"/>
      <c r="Y674" t="s">
        <v>87</v>
      </c>
      <c r="Z674">
        <f>HYPERLINK("https://hotelmonitor-cachepage.eclerx.com/savepage/tk_15441703430762427_sr_8422.html","info")</f>
        <v/>
      </c>
      <c r="AA674" t="n">
        <v>134879</v>
      </c>
      <c r="AB674" t="s">
        <v>1944</v>
      </c>
      <c r="AC674" t="s"/>
      <c r="AD674" t="s">
        <v>89</v>
      </c>
      <c r="AE674" t="s"/>
      <c r="AF674" t="s"/>
      <c r="AG674" t="s"/>
      <c r="AH674" t="s"/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41</v>
      </c>
      <c r="AQ674" t="s">
        <v>91</v>
      </c>
      <c r="AR674" t="s"/>
      <c r="AS674" t="s"/>
      <c r="AT674" t="s">
        <v>92</v>
      </c>
      <c r="AU674" t="s">
        <v>90</v>
      </c>
      <c r="AV674" t="s"/>
      <c r="AW674" t="s"/>
      <c r="AX674" t="s">
        <v>93</v>
      </c>
      <c r="AY674" t="n">
        <v>1177712</v>
      </c>
      <c r="AZ674" t="s">
        <v>1915</v>
      </c>
      <c r="BA674" t="s">
        <v>1916</v>
      </c>
      <c r="BB674" t="s">
        <v>1917</v>
      </c>
      <c r="BC674" t="n">
        <v>4.913</v>
      </c>
      <c r="BD674" t="n">
        <v>52.336</v>
      </c>
      <c r="BE674" t="s">
        <v>1895</v>
      </c>
      <c r="BF674" t="s">
        <v>83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127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1911</v>
      </c>
      <c r="F675" t="n">
        <v>579340</v>
      </c>
      <c r="G675" t="s">
        <v>74</v>
      </c>
      <c r="H675" t="s">
        <v>75</v>
      </c>
      <c r="I675" t="s"/>
      <c r="J675" t="s">
        <v>76</v>
      </c>
      <c r="K675" t="n">
        <v>150.5</v>
      </c>
      <c r="L675" t="s">
        <v>77</v>
      </c>
      <c r="M675" t="s"/>
      <c r="N675" t="s">
        <v>1922</v>
      </c>
      <c r="O675" t="s">
        <v>79</v>
      </c>
      <c r="P675" t="s">
        <v>1911</v>
      </c>
      <c r="Q675" t="s"/>
      <c r="R675" t="s">
        <v>81</v>
      </c>
      <c r="S675" t="s">
        <v>618</v>
      </c>
      <c r="T675" t="s">
        <v>83</v>
      </c>
      <c r="U675" t="s">
        <v>84</v>
      </c>
      <c r="V675" t="s">
        <v>85</v>
      </c>
      <c r="W675" t="s">
        <v>108</v>
      </c>
      <c r="X675" t="s"/>
      <c r="Y675" t="s">
        <v>87</v>
      </c>
      <c r="Z675">
        <f>HYPERLINK("https://hotelmonitor-cachepage.eclerx.com/savepage/tk_15441703430762427_sr_8422.html","info")</f>
        <v/>
      </c>
      <c r="AA675" t="n">
        <v>134879</v>
      </c>
      <c r="AB675" t="s">
        <v>1945</v>
      </c>
      <c r="AC675" t="s"/>
      <c r="AD675" t="s">
        <v>89</v>
      </c>
      <c r="AE675" t="s"/>
      <c r="AF675" t="s"/>
      <c r="AG675" t="s"/>
      <c r="AH675" t="s"/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41</v>
      </c>
      <c r="AQ675" t="s">
        <v>91</v>
      </c>
      <c r="AR675" t="s"/>
      <c r="AS675" t="s"/>
      <c r="AT675" t="s">
        <v>92</v>
      </c>
      <c r="AU675" t="s">
        <v>90</v>
      </c>
      <c r="AV675" t="s"/>
      <c r="AW675" t="s"/>
      <c r="AX675" t="s">
        <v>93</v>
      </c>
      <c r="AY675" t="n">
        <v>1177712</v>
      </c>
      <c r="AZ675" t="s">
        <v>1915</v>
      </c>
      <c r="BA675" t="s">
        <v>1916</v>
      </c>
      <c r="BB675" t="s">
        <v>1917</v>
      </c>
      <c r="BC675" t="n">
        <v>4.913</v>
      </c>
      <c r="BD675" t="n">
        <v>52.336</v>
      </c>
      <c r="BE675" t="s">
        <v>1766</v>
      </c>
      <c r="BF675" t="s">
        <v>83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127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1911</v>
      </c>
      <c r="F676" t="n">
        <v>579340</v>
      </c>
      <c r="G676" t="s">
        <v>74</v>
      </c>
      <c r="H676" t="s">
        <v>75</v>
      </c>
      <c r="I676" t="s"/>
      <c r="J676" t="s">
        <v>76</v>
      </c>
      <c r="K676" t="n">
        <v>158.75</v>
      </c>
      <c r="L676" t="s">
        <v>77</v>
      </c>
      <c r="M676" t="s"/>
      <c r="N676" t="s">
        <v>1927</v>
      </c>
      <c r="O676" t="s">
        <v>79</v>
      </c>
      <c r="P676" t="s">
        <v>1911</v>
      </c>
      <c r="Q676" t="s"/>
      <c r="R676" t="s">
        <v>81</v>
      </c>
      <c r="S676" t="s">
        <v>1946</v>
      </c>
      <c r="T676" t="s">
        <v>83</v>
      </c>
      <c r="U676" t="s">
        <v>84</v>
      </c>
      <c r="V676" t="s">
        <v>85</v>
      </c>
      <c r="W676" t="s">
        <v>108</v>
      </c>
      <c r="X676" t="s"/>
      <c r="Y676" t="s">
        <v>87</v>
      </c>
      <c r="Z676">
        <f>HYPERLINK("https://hotelmonitor-cachepage.eclerx.com/savepage/tk_15441703430762427_sr_8422.html","info")</f>
        <v/>
      </c>
      <c r="AA676" t="n">
        <v>134879</v>
      </c>
      <c r="AB676" t="s">
        <v>1947</v>
      </c>
      <c r="AC676" t="s"/>
      <c r="AD676" t="s">
        <v>89</v>
      </c>
      <c r="AE676" t="s"/>
      <c r="AF676" t="s"/>
      <c r="AG676" t="s"/>
      <c r="AH676" t="s"/>
      <c r="AI676" t="s"/>
      <c r="AJ676" t="s"/>
      <c r="AK676" t="s">
        <v>90</v>
      </c>
      <c r="AL676" t="s"/>
      <c r="AM676" t="s"/>
      <c r="AN676" t="s">
        <v>90</v>
      </c>
      <c r="AO676" t="s"/>
      <c r="AP676" t="n">
        <v>41</v>
      </c>
      <c r="AQ676" t="s">
        <v>91</v>
      </c>
      <c r="AR676" t="s"/>
      <c r="AS676" t="s"/>
      <c r="AT676" t="s">
        <v>92</v>
      </c>
      <c r="AU676" t="s">
        <v>90</v>
      </c>
      <c r="AV676" t="s"/>
      <c r="AW676" t="s"/>
      <c r="AX676" t="s">
        <v>93</v>
      </c>
      <c r="AY676" t="n">
        <v>1177712</v>
      </c>
      <c r="AZ676" t="s">
        <v>1915</v>
      </c>
      <c r="BA676" t="s">
        <v>1916</v>
      </c>
      <c r="BB676" t="s">
        <v>1917</v>
      </c>
      <c r="BC676" t="n">
        <v>4.913</v>
      </c>
      <c r="BD676" t="n">
        <v>52.336</v>
      </c>
      <c r="BE676" t="s">
        <v>1842</v>
      </c>
      <c r="BF676" t="s">
        <v>83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127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1911</v>
      </c>
      <c r="F677" t="n">
        <v>579340</v>
      </c>
      <c r="G677" t="s">
        <v>74</v>
      </c>
      <c r="H677" t="s">
        <v>75</v>
      </c>
      <c r="I677" t="s"/>
      <c r="J677" t="s">
        <v>76</v>
      </c>
      <c r="K677" t="n">
        <v>162</v>
      </c>
      <c r="L677" t="s">
        <v>77</v>
      </c>
      <c r="M677" t="s"/>
      <c r="N677" t="s">
        <v>1929</v>
      </c>
      <c r="O677" t="s">
        <v>79</v>
      </c>
      <c r="P677" t="s">
        <v>1911</v>
      </c>
      <c r="Q677" t="s"/>
      <c r="R677" t="s">
        <v>81</v>
      </c>
      <c r="S677" t="s">
        <v>1227</v>
      </c>
      <c r="T677" t="s">
        <v>83</v>
      </c>
      <c r="U677" t="s">
        <v>84</v>
      </c>
      <c r="V677" t="s">
        <v>85</v>
      </c>
      <c r="W677" t="s">
        <v>108</v>
      </c>
      <c r="X677" t="s"/>
      <c r="Y677" t="s">
        <v>87</v>
      </c>
      <c r="Z677">
        <f>HYPERLINK("https://hotelmonitor-cachepage.eclerx.com/savepage/tk_15441703430762427_sr_8422.html","info")</f>
        <v/>
      </c>
      <c r="AA677" t="n">
        <v>134879</v>
      </c>
      <c r="AB677" t="s">
        <v>1948</v>
      </c>
      <c r="AC677" t="s"/>
      <c r="AD677" t="s">
        <v>89</v>
      </c>
      <c r="AE677" t="s"/>
      <c r="AF677" t="s"/>
      <c r="AG677" t="s"/>
      <c r="AH677" t="s"/>
      <c r="AI677" t="s"/>
      <c r="AJ677" t="s"/>
      <c r="AK677" t="s">
        <v>90</v>
      </c>
      <c r="AL677" t="s"/>
      <c r="AM677" t="s"/>
      <c r="AN677" t="s">
        <v>90</v>
      </c>
      <c r="AO677" t="s"/>
      <c r="AP677" t="n">
        <v>41</v>
      </c>
      <c r="AQ677" t="s">
        <v>91</v>
      </c>
      <c r="AR677" t="s"/>
      <c r="AS677" t="s"/>
      <c r="AT677" t="s">
        <v>92</v>
      </c>
      <c r="AU677" t="s">
        <v>90</v>
      </c>
      <c r="AV677" t="s"/>
      <c r="AW677" t="s"/>
      <c r="AX677" t="s">
        <v>93</v>
      </c>
      <c r="AY677" t="n">
        <v>1177712</v>
      </c>
      <c r="AZ677" t="s">
        <v>1915</v>
      </c>
      <c r="BA677" t="s">
        <v>1916</v>
      </c>
      <c r="BB677" t="s">
        <v>1917</v>
      </c>
      <c r="BC677" t="n">
        <v>4.913</v>
      </c>
      <c r="BD677" t="n">
        <v>52.336</v>
      </c>
      <c r="BE677" t="s">
        <v>111</v>
      </c>
      <c r="BF677" t="s">
        <v>83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127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1911</v>
      </c>
      <c r="F678" t="n">
        <v>579340</v>
      </c>
      <c r="G678" t="s">
        <v>74</v>
      </c>
      <c r="H678" t="s">
        <v>75</v>
      </c>
      <c r="I678" t="s"/>
      <c r="J678" t="s">
        <v>76</v>
      </c>
      <c r="K678" t="n">
        <v>176</v>
      </c>
      <c r="L678" t="s">
        <v>77</v>
      </c>
      <c r="M678" t="s"/>
      <c r="N678" t="s">
        <v>1929</v>
      </c>
      <c r="O678" t="s">
        <v>79</v>
      </c>
      <c r="P678" t="s">
        <v>1911</v>
      </c>
      <c r="Q678" t="s"/>
      <c r="R678" t="s">
        <v>81</v>
      </c>
      <c r="S678" t="s">
        <v>305</v>
      </c>
      <c r="T678" t="s">
        <v>83</v>
      </c>
      <c r="U678" t="s">
        <v>84</v>
      </c>
      <c r="V678" t="s">
        <v>85</v>
      </c>
      <c r="W678" t="s">
        <v>108</v>
      </c>
      <c r="X678" t="s"/>
      <c r="Y678" t="s">
        <v>87</v>
      </c>
      <c r="Z678">
        <f>HYPERLINK("https://hotelmonitor-cachepage.eclerx.com/savepage/tk_15441703430762427_sr_8422.html","info")</f>
        <v/>
      </c>
      <c r="AA678" t="n">
        <v>134879</v>
      </c>
      <c r="AB678" t="s">
        <v>1949</v>
      </c>
      <c r="AC678" t="s"/>
      <c r="AD678" t="s">
        <v>89</v>
      </c>
      <c r="AE678" t="s"/>
      <c r="AF678" t="s"/>
      <c r="AG678" t="s"/>
      <c r="AH678" t="s"/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41</v>
      </c>
      <c r="AQ678" t="s">
        <v>91</v>
      </c>
      <c r="AR678" t="s"/>
      <c r="AS678" t="s"/>
      <c r="AT678" t="s">
        <v>92</v>
      </c>
      <c r="AU678" t="s">
        <v>90</v>
      </c>
      <c r="AV678" t="s"/>
      <c r="AW678" t="s"/>
      <c r="AX678" t="s">
        <v>93</v>
      </c>
      <c r="AY678" t="n">
        <v>1177712</v>
      </c>
      <c r="AZ678" t="s">
        <v>1915</v>
      </c>
      <c r="BA678" t="s">
        <v>1916</v>
      </c>
      <c r="BB678" t="s">
        <v>1917</v>
      </c>
      <c r="BC678" t="n">
        <v>4.913</v>
      </c>
      <c r="BD678" t="n">
        <v>52.336</v>
      </c>
      <c r="BE678" t="s">
        <v>506</v>
      </c>
      <c r="BF678" t="s">
        <v>83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127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1950</v>
      </c>
      <c r="F679" t="n">
        <v>413571</v>
      </c>
      <c r="G679" t="s">
        <v>74</v>
      </c>
      <c r="H679" t="s">
        <v>75</v>
      </c>
      <c r="I679" t="s"/>
      <c r="J679" t="s">
        <v>76</v>
      </c>
      <c r="K679" t="n">
        <v>368</v>
      </c>
      <c r="L679" t="s">
        <v>77</v>
      </c>
      <c r="M679" t="s"/>
      <c r="N679" t="s">
        <v>1079</v>
      </c>
      <c r="O679" t="s">
        <v>79</v>
      </c>
      <c r="P679" t="s">
        <v>1951</v>
      </c>
      <c r="Q679" t="s"/>
      <c r="R679" t="s">
        <v>521</v>
      </c>
      <c r="S679" t="s">
        <v>1952</v>
      </c>
      <c r="T679" t="s">
        <v>83</v>
      </c>
      <c r="U679" t="s">
        <v>84</v>
      </c>
      <c r="V679" t="s">
        <v>85</v>
      </c>
      <c r="W679" t="s">
        <v>86</v>
      </c>
      <c r="X679" t="s"/>
      <c r="Y679" t="s">
        <v>87</v>
      </c>
      <c r="Z679">
        <f>HYPERLINK("https://hotelmonitor-cachepage.eclerx.com/savepage/tk_1544170355449118_sr_8422.html","info")</f>
        <v/>
      </c>
      <c r="AA679" t="n">
        <v>45366</v>
      </c>
      <c r="AB679" t="s">
        <v>1953</v>
      </c>
      <c r="AC679" t="s"/>
      <c r="AD679" t="s">
        <v>89</v>
      </c>
      <c r="AE679" t="s"/>
      <c r="AF679" t="s"/>
      <c r="AG679" t="s"/>
      <c r="AH679" t="s"/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67</v>
      </c>
      <c r="AQ679" t="s">
        <v>91</v>
      </c>
      <c r="AR679" t="s"/>
      <c r="AS679" t="s"/>
      <c r="AT679" t="s">
        <v>92</v>
      </c>
      <c r="AU679" t="s">
        <v>90</v>
      </c>
      <c r="AV679" t="s"/>
      <c r="AW679" t="s"/>
      <c r="AX679" t="s">
        <v>93</v>
      </c>
      <c r="AY679" t="n">
        <v>846423</v>
      </c>
      <c r="AZ679" t="s">
        <v>1954</v>
      </c>
      <c r="BA679" t="s">
        <v>1955</v>
      </c>
      <c r="BB679" t="s">
        <v>1956</v>
      </c>
      <c r="BC679" t="n">
        <v>4.905236</v>
      </c>
      <c r="BD679" t="n">
        <v>52.359974</v>
      </c>
      <c r="BE679" t="s">
        <v>1957</v>
      </c>
      <c r="BF679" t="s">
        <v>83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127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1950</v>
      </c>
      <c r="F680" t="n">
        <v>413571</v>
      </c>
      <c r="G680" t="s">
        <v>74</v>
      </c>
      <c r="H680" t="s">
        <v>75</v>
      </c>
      <c r="I680" t="s"/>
      <c r="J680" t="s">
        <v>76</v>
      </c>
      <c r="K680" t="n">
        <v>416.5</v>
      </c>
      <c r="L680" t="s">
        <v>77</v>
      </c>
      <c r="M680" t="s"/>
      <c r="N680" t="s">
        <v>1079</v>
      </c>
      <c r="O680" t="s">
        <v>79</v>
      </c>
      <c r="P680" t="s">
        <v>1951</v>
      </c>
      <c r="Q680" t="s"/>
      <c r="R680" t="s">
        <v>521</v>
      </c>
      <c r="S680" t="s">
        <v>1958</v>
      </c>
      <c r="T680" t="s">
        <v>83</v>
      </c>
      <c r="U680" t="s">
        <v>84</v>
      </c>
      <c r="V680" t="s">
        <v>85</v>
      </c>
      <c r="W680" t="s">
        <v>108</v>
      </c>
      <c r="X680" t="s"/>
      <c r="Y680" t="s">
        <v>87</v>
      </c>
      <c r="Z680">
        <f>HYPERLINK("https://hotelmonitor-cachepage.eclerx.com/savepage/tk_1544170355449118_sr_8422.html","info")</f>
        <v/>
      </c>
      <c r="AA680" t="n">
        <v>45366</v>
      </c>
      <c r="AB680" t="s">
        <v>1959</v>
      </c>
      <c r="AC680" t="s"/>
      <c r="AD680" t="s">
        <v>89</v>
      </c>
      <c r="AE680" t="s"/>
      <c r="AF680" t="s"/>
      <c r="AG680" t="s"/>
      <c r="AH680" t="s"/>
      <c r="AI680" t="s"/>
      <c r="AJ680" t="s"/>
      <c r="AK680" t="s">
        <v>90</v>
      </c>
      <c r="AL680" t="s"/>
      <c r="AM680" t="s"/>
      <c r="AN680" t="s">
        <v>90</v>
      </c>
      <c r="AO680" t="s"/>
      <c r="AP680" t="n">
        <v>67</v>
      </c>
      <c r="AQ680" t="s">
        <v>91</v>
      </c>
      <c r="AR680" t="s"/>
      <c r="AS680" t="s"/>
      <c r="AT680" t="s">
        <v>92</v>
      </c>
      <c r="AU680" t="s">
        <v>90</v>
      </c>
      <c r="AV680" t="s"/>
      <c r="AW680" t="s"/>
      <c r="AX680" t="s">
        <v>93</v>
      </c>
      <c r="AY680" t="n">
        <v>846423</v>
      </c>
      <c r="AZ680" t="s">
        <v>1954</v>
      </c>
      <c r="BA680" t="s">
        <v>1955</v>
      </c>
      <c r="BB680" t="s">
        <v>1956</v>
      </c>
      <c r="BC680" t="n">
        <v>4.905236</v>
      </c>
      <c r="BD680" t="n">
        <v>52.359974</v>
      </c>
      <c r="BE680" t="s">
        <v>1960</v>
      </c>
      <c r="BF680" t="s">
        <v>83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127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1950</v>
      </c>
      <c r="F681" t="n">
        <v>413571</v>
      </c>
      <c r="G681" t="s">
        <v>74</v>
      </c>
      <c r="H681" t="s">
        <v>75</v>
      </c>
      <c r="I681" t="s"/>
      <c r="J681" t="s">
        <v>76</v>
      </c>
      <c r="K681" t="n">
        <v>442.5</v>
      </c>
      <c r="L681" t="s">
        <v>77</v>
      </c>
      <c r="M681" t="s"/>
      <c r="N681" t="s">
        <v>1961</v>
      </c>
      <c r="O681" t="s">
        <v>79</v>
      </c>
      <c r="P681" t="s">
        <v>1951</v>
      </c>
      <c r="Q681" t="s"/>
      <c r="R681" t="s">
        <v>521</v>
      </c>
      <c r="S681" t="s">
        <v>1508</v>
      </c>
      <c r="T681" t="s">
        <v>83</v>
      </c>
      <c r="U681" t="s">
        <v>84</v>
      </c>
      <c r="V681" t="s">
        <v>85</v>
      </c>
      <c r="W681" t="s">
        <v>86</v>
      </c>
      <c r="X681" t="s"/>
      <c r="Y681" t="s">
        <v>87</v>
      </c>
      <c r="Z681">
        <f>HYPERLINK("https://hotelmonitor-cachepage.eclerx.com/savepage/tk_1544170355449118_sr_8422.html","info")</f>
        <v/>
      </c>
      <c r="AA681" t="n">
        <v>45366</v>
      </c>
      <c r="AB681" t="s">
        <v>1962</v>
      </c>
      <c r="AC681" t="s"/>
      <c r="AD681" t="s">
        <v>89</v>
      </c>
      <c r="AE681" t="s"/>
      <c r="AF681" t="s"/>
      <c r="AG681" t="s"/>
      <c r="AH681" t="s"/>
      <c r="AI681" t="s"/>
      <c r="AJ681" t="s"/>
      <c r="AK681" t="s">
        <v>90</v>
      </c>
      <c r="AL681" t="s"/>
      <c r="AM681" t="s"/>
      <c r="AN681" t="s">
        <v>90</v>
      </c>
      <c r="AO681" t="s"/>
      <c r="AP681" t="n">
        <v>67</v>
      </c>
      <c r="AQ681" t="s">
        <v>91</v>
      </c>
      <c r="AR681" t="s"/>
      <c r="AS681" t="s"/>
      <c r="AT681" t="s">
        <v>92</v>
      </c>
      <c r="AU681" t="s">
        <v>90</v>
      </c>
      <c r="AV681" t="s"/>
      <c r="AW681" t="s"/>
      <c r="AX681" t="s">
        <v>93</v>
      </c>
      <c r="AY681" t="n">
        <v>846423</v>
      </c>
      <c r="AZ681" t="s">
        <v>1954</v>
      </c>
      <c r="BA681" t="s">
        <v>1955</v>
      </c>
      <c r="BB681" t="s">
        <v>1956</v>
      </c>
      <c r="BC681" t="n">
        <v>4.905236</v>
      </c>
      <c r="BD681" t="n">
        <v>52.359974</v>
      </c>
      <c r="BE681" t="s">
        <v>1963</v>
      </c>
      <c r="BF681" t="s">
        <v>83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127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1950</v>
      </c>
      <c r="F682" t="n">
        <v>413571</v>
      </c>
      <c r="G682" t="s">
        <v>74</v>
      </c>
      <c r="H682" t="s">
        <v>75</v>
      </c>
      <c r="I682" t="s"/>
      <c r="J682" t="s">
        <v>76</v>
      </c>
      <c r="K682" t="n">
        <v>473</v>
      </c>
      <c r="L682" t="s">
        <v>77</v>
      </c>
      <c r="M682" t="s"/>
      <c r="N682" t="s">
        <v>1079</v>
      </c>
      <c r="O682" t="s">
        <v>79</v>
      </c>
      <c r="P682" t="s">
        <v>1951</v>
      </c>
      <c r="Q682" t="s"/>
      <c r="R682" t="s">
        <v>521</v>
      </c>
      <c r="S682" t="s">
        <v>1964</v>
      </c>
      <c r="T682" t="s">
        <v>83</v>
      </c>
      <c r="U682" t="s">
        <v>84</v>
      </c>
      <c r="V682" t="s">
        <v>85</v>
      </c>
      <c r="W682" t="s">
        <v>86</v>
      </c>
      <c r="X682" t="s"/>
      <c r="Y682" t="s">
        <v>87</v>
      </c>
      <c r="Z682">
        <f>HYPERLINK("https://hotelmonitor-cachepage.eclerx.com/savepage/tk_1544170355449118_sr_8422.html","info")</f>
        <v/>
      </c>
      <c r="AA682" t="n">
        <v>45366</v>
      </c>
      <c r="AB682" t="s">
        <v>1965</v>
      </c>
      <c r="AC682" t="s"/>
      <c r="AD682" t="s">
        <v>89</v>
      </c>
      <c r="AE682" t="s"/>
      <c r="AF682" t="s"/>
      <c r="AG682" t="s"/>
      <c r="AH682" t="s"/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67</v>
      </c>
      <c r="AQ682" t="s">
        <v>91</v>
      </c>
      <c r="AR682" t="s"/>
      <c r="AS682" t="s"/>
      <c r="AT682" t="s">
        <v>92</v>
      </c>
      <c r="AU682" t="s">
        <v>90</v>
      </c>
      <c r="AV682" t="s"/>
      <c r="AW682" t="s"/>
      <c r="AX682" t="s">
        <v>93</v>
      </c>
      <c r="AY682" t="n">
        <v>846423</v>
      </c>
      <c r="AZ682" t="s">
        <v>1954</v>
      </c>
      <c r="BA682" t="s">
        <v>1955</v>
      </c>
      <c r="BB682" t="s">
        <v>1956</v>
      </c>
      <c r="BC682" t="n">
        <v>4.905236</v>
      </c>
      <c r="BD682" t="n">
        <v>52.359974</v>
      </c>
      <c r="BE682" t="s">
        <v>1966</v>
      </c>
      <c r="BF682" t="s">
        <v>83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127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1950</v>
      </c>
      <c r="F683" t="n">
        <v>413571</v>
      </c>
      <c r="G683" t="s">
        <v>74</v>
      </c>
      <c r="H683" t="s">
        <v>75</v>
      </c>
      <c r="I683" t="s"/>
      <c r="J683" t="s">
        <v>76</v>
      </c>
      <c r="K683" t="n">
        <v>480</v>
      </c>
      <c r="L683" t="s">
        <v>77</v>
      </c>
      <c r="M683" t="s"/>
      <c r="N683" t="s">
        <v>765</v>
      </c>
      <c r="O683" t="s">
        <v>79</v>
      </c>
      <c r="P683" t="s">
        <v>1951</v>
      </c>
      <c r="Q683" t="s"/>
      <c r="R683" t="s">
        <v>521</v>
      </c>
      <c r="S683" t="s">
        <v>1967</v>
      </c>
      <c r="T683" t="s">
        <v>83</v>
      </c>
      <c r="U683" t="s">
        <v>84</v>
      </c>
      <c r="V683" t="s">
        <v>85</v>
      </c>
      <c r="W683" t="s">
        <v>86</v>
      </c>
      <c r="X683" t="s"/>
      <c r="Y683" t="s">
        <v>87</v>
      </c>
      <c r="Z683">
        <f>HYPERLINK("https://hotelmonitor-cachepage.eclerx.com/savepage/tk_1544170355449118_sr_8422.html","info")</f>
        <v/>
      </c>
      <c r="AA683" t="n">
        <v>45366</v>
      </c>
      <c r="AB683" t="s">
        <v>1968</v>
      </c>
      <c r="AC683" t="s"/>
      <c r="AD683" t="s">
        <v>89</v>
      </c>
      <c r="AE683" t="s"/>
      <c r="AF683" t="s"/>
      <c r="AG683" t="s"/>
      <c r="AH683" t="s"/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67</v>
      </c>
      <c r="AQ683" t="s">
        <v>91</v>
      </c>
      <c r="AR683" t="s"/>
      <c r="AS683" t="s"/>
      <c r="AT683" t="s">
        <v>92</v>
      </c>
      <c r="AU683" t="s">
        <v>90</v>
      </c>
      <c r="AV683" t="s"/>
      <c r="AW683" t="s"/>
      <c r="AX683" t="s">
        <v>93</v>
      </c>
      <c r="AY683" t="n">
        <v>846423</v>
      </c>
      <c r="AZ683" t="s">
        <v>1954</v>
      </c>
      <c r="BA683" t="s">
        <v>1955</v>
      </c>
      <c r="BB683" t="s">
        <v>1956</v>
      </c>
      <c r="BC683" t="n">
        <v>4.905236</v>
      </c>
      <c r="BD683" t="n">
        <v>52.359974</v>
      </c>
      <c r="BE683" t="s">
        <v>1969</v>
      </c>
      <c r="BF683" t="s">
        <v>83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127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1950</v>
      </c>
      <c r="F684" t="n">
        <v>413571</v>
      </c>
      <c r="G684" t="s">
        <v>74</v>
      </c>
      <c r="H684" t="s">
        <v>75</v>
      </c>
      <c r="I684" t="s"/>
      <c r="J684" t="s">
        <v>76</v>
      </c>
      <c r="K684" t="n">
        <v>490.5</v>
      </c>
      <c r="L684" t="s">
        <v>77</v>
      </c>
      <c r="M684" t="s"/>
      <c r="N684" t="s">
        <v>1961</v>
      </c>
      <c r="O684" t="s">
        <v>79</v>
      </c>
      <c r="P684" t="s">
        <v>1951</v>
      </c>
      <c r="Q684" t="s"/>
      <c r="R684" t="s">
        <v>521</v>
      </c>
      <c r="S684" t="s">
        <v>1970</v>
      </c>
      <c r="T684" t="s">
        <v>83</v>
      </c>
      <c r="U684" t="s">
        <v>84</v>
      </c>
      <c r="V684" t="s">
        <v>85</v>
      </c>
      <c r="W684" t="s">
        <v>108</v>
      </c>
      <c r="X684" t="s"/>
      <c r="Y684" t="s">
        <v>87</v>
      </c>
      <c r="Z684">
        <f>HYPERLINK("https://hotelmonitor-cachepage.eclerx.com/savepage/tk_1544170355449118_sr_8422.html","info")</f>
        <v/>
      </c>
      <c r="AA684" t="n">
        <v>45366</v>
      </c>
      <c r="AB684" t="s">
        <v>1971</v>
      </c>
      <c r="AC684" t="s"/>
      <c r="AD684" t="s">
        <v>89</v>
      </c>
      <c r="AE684" t="s"/>
      <c r="AF684" t="s"/>
      <c r="AG684" t="s"/>
      <c r="AH684" t="s"/>
      <c r="AI684" t="s"/>
      <c r="AJ684" t="s"/>
      <c r="AK684" t="s">
        <v>90</v>
      </c>
      <c r="AL684" t="s"/>
      <c r="AM684" t="s"/>
      <c r="AN684" t="s">
        <v>90</v>
      </c>
      <c r="AO684" t="s"/>
      <c r="AP684" t="n">
        <v>67</v>
      </c>
      <c r="AQ684" t="s">
        <v>91</v>
      </c>
      <c r="AR684" t="s"/>
      <c r="AS684" t="s"/>
      <c r="AT684" t="s">
        <v>92</v>
      </c>
      <c r="AU684" t="s">
        <v>90</v>
      </c>
      <c r="AV684" t="s"/>
      <c r="AW684" t="s"/>
      <c r="AX684" t="s">
        <v>93</v>
      </c>
      <c r="AY684" t="n">
        <v>846423</v>
      </c>
      <c r="AZ684" t="s">
        <v>1954</v>
      </c>
      <c r="BA684" t="s">
        <v>1955</v>
      </c>
      <c r="BB684" t="s">
        <v>1956</v>
      </c>
      <c r="BC684" t="n">
        <v>4.905236</v>
      </c>
      <c r="BD684" t="n">
        <v>52.359974</v>
      </c>
      <c r="BE684" t="s">
        <v>1966</v>
      </c>
      <c r="BF684" t="s">
        <v>83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127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1950</v>
      </c>
      <c r="F685" t="n">
        <v>413571</v>
      </c>
      <c r="G685" t="s">
        <v>74</v>
      </c>
      <c r="H685" t="s">
        <v>75</v>
      </c>
      <c r="I685" t="s"/>
      <c r="J685" t="s">
        <v>76</v>
      </c>
      <c r="K685" t="n">
        <v>525.5</v>
      </c>
      <c r="L685" t="s">
        <v>77</v>
      </c>
      <c r="M685" t="s"/>
      <c r="N685" t="s">
        <v>1079</v>
      </c>
      <c r="O685" t="s">
        <v>79</v>
      </c>
      <c r="P685" t="s">
        <v>1951</v>
      </c>
      <c r="Q685" t="s"/>
      <c r="R685" t="s">
        <v>521</v>
      </c>
      <c r="S685" t="s">
        <v>1972</v>
      </c>
      <c r="T685" t="s">
        <v>83</v>
      </c>
      <c r="U685" t="s">
        <v>84</v>
      </c>
      <c r="V685" t="s">
        <v>85</v>
      </c>
      <c r="W685" t="s">
        <v>108</v>
      </c>
      <c r="X685" t="s"/>
      <c r="Y685" t="s">
        <v>87</v>
      </c>
      <c r="Z685">
        <f>HYPERLINK("https://hotelmonitor-cachepage.eclerx.com/savepage/tk_1544170355449118_sr_8422.html","info")</f>
        <v/>
      </c>
      <c r="AA685" t="n">
        <v>45366</v>
      </c>
      <c r="AB685" t="s">
        <v>1973</v>
      </c>
      <c r="AC685" t="s"/>
      <c r="AD685" t="s">
        <v>89</v>
      </c>
      <c r="AE685" t="s"/>
      <c r="AF685" t="s"/>
      <c r="AG685" t="s"/>
      <c r="AH685" t="s"/>
      <c r="AI685" t="s"/>
      <c r="AJ685" t="s"/>
      <c r="AK685" t="s">
        <v>90</v>
      </c>
      <c r="AL685" t="s"/>
      <c r="AM685" t="s"/>
      <c r="AN685" t="s">
        <v>90</v>
      </c>
      <c r="AO685" t="s"/>
      <c r="AP685" t="n">
        <v>67</v>
      </c>
      <c r="AQ685" t="s">
        <v>91</v>
      </c>
      <c r="AR685" t="s"/>
      <c r="AS685" t="s"/>
      <c r="AT685" t="s">
        <v>92</v>
      </c>
      <c r="AU685" t="s">
        <v>90</v>
      </c>
      <c r="AV685" t="s"/>
      <c r="AW685" t="s"/>
      <c r="AX685" t="s">
        <v>93</v>
      </c>
      <c r="AY685" t="n">
        <v>846423</v>
      </c>
      <c r="AZ685" t="s">
        <v>1954</v>
      </c>
      <c r="BA685" t="s">
        <v>1955</v>
      </c>
      <c r="BB685" t="s">
        <v>1956</v>
      </c>
      <c r="BC685" t="n">
        <v>4.905236</v>
      </c>
      <c r="BD685" t="n">
        <v>52.359974</v>
      </c>
      <c r="BE685" t="s">
        <v>1974</v>
      </c>
      <c r="BF685" t="s">
        <v>83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127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1950</v>
      </c>
      <c r="F686" t="n">
        <v>413571</v>
      </c>
      <c r="G686" t="s">
        <v>74</v>
      </c>
      <c r="H686" t="s">
        <v>75</v>
      </c>
      <c r="I686" t="s"/>
      <c r="J686" t="s">
        <v>76</v>
      </c>
      <c r="K686" t="n">
        <v>528</v>
      </c>
      <c r="L686" t="s">
        <v>77</v>
      </c>
      <c r="M686" t="s"/>
      <c r="N686" t="s">
        <v>765</v>
      </c>
      <c r="O686" t="s">
        <v>79</v>
      </c>
      <c r="P686" t="s">
        <v>1951</v>
      </c>
      <c r="Q686" t="s"/>
      <c r="R686" t="s">
        <v>521</v>
      </c>
      <c r="S686" t="s">
        <v>1975</v>
      </c>
      <c r="T686" t="s">
        <v>83</v>
      </c>
      <c r="U686" t="s">
        <v>84</v>
      </c>
      <c r="V686" t="s">
        <v>85</v>
      </c>
      <c r="W686" t="s">
        <v>108</v>
      </c>
      <c r="X686" t="s"/>
      <c r="Y686" t="s">
        <v>87</v>
      </c>
      <c r="Z686">
        <f>HYPERLINK("https://hotelmonitor-cachepage.eclerx.com/savepage/tk_1544170355449118_sr_8422.html","info")</f>
        <v/>
      </c>
      <c r="AA686" t="n">
        <v>45366</v>
      </c>
      <c r="AB686" t="s">
        <v>1976</v>
      </c>
      <c r="AC686" t="s"/>
      <c r="AD686" t="s">
        <v>89</v>
      </c>
      <c r="AE686" t="s"/>
      <c r="AF686" t="s"/>
      <c r="AG686" t="s"/>
      <c r="AH686" t="s"/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67</v>
      </c>
      <c r="AQ686" t="s">
        <v>91</v>
      </c>
      <c r="AR686" t="s"/>
      <c r="AS686" t="s"/>
      <c r="AT686" t="s">
        <v>92</v>
      </c>
      <c r="AU686" t="s">
        <v>90</v>
      </c>
      <c r="AV686" t="s"/>
      <c r="AW686" t="s"/>
      <c r="AX686" t="s">
        <v>93</v>
      </c>
      <c r="AY686" t="n">
        <v>846423</v>
      </c>
      <c r="AZ686" t="s">
        <v>1954</v>
      </c>
      <c r="BA686" t="s">
        <v>1955</v>
      </c>
      <c r="BB686" t="s">
        <v>1956</v>
      </c>
      <c r="BC686" t="n">
        <v>4.905236</v>
      </c>
      <c r="BD686" t="n">
        <v>52.359974</v>
      </c>
      <c r="BE686" t="s">
        <v>1967</v>
      </c>
      <c r="BF686" t="s">
        <v>83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127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1950</v>
      </c>
      <c r="F687" t="n">
        <v>413571</v>
      </c>
      <c r="G687" t="s">
        <v>74</v>
      </c>
      <c r="H687" t="s">
        <v>75</v>
      </c>
      <c r="I687" t="s"/>
      <c r="J687" t="s">
        <v>76</v>
      </c>
      <c r="K687" t="n">
        <v>568.5</v>
      </c>
      <c r="L687" t="s">
        <v>77</v>
      </c>
      <c r="M687" t="s"/>
      <c r="N687" t="s">
        <v>1961</v>
      </c>
      <c r="O687" t="s">
        <v>79</v>
      </c>
      <c r="P687" t="s">
        <v>1951</v>
      </c>
      <c r="Q687" t="s"/>
      <c r="R687" t="s">
        <v>521</v>
      </c>
      <c r="S687" t="s">
        <v>1977</v>
      </c>
      <c r="T687" t="s">
        <v>83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HYPERLINK("https://hotelmonitor-cachepage.eclerx.com/savepage/tk_1544170355449118_sr_8422.html","info")</f>
        <v/>
      </c>
      <c r="AA687" t="n">
        <v>45366</v>
      </c>
      <c r="AB687" t="s">
        <v>1978</v>
      </c>
      <c r="AC687" t="s"/>
      <c r="AD687" t="s">
        <v>89</v>
      </c>
      <c r="AE687" t="s"/>
      <c r="AF687" t="s"/>
      <c r="AG687" t="s"/>
      <c r="AH687" t="s"/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67</v>
      </c>
      <c r="AQ687" t="s">
        <v>91</v>
      </c>
      <c r="AR687" t="s"/>
      <c r="AS687" t="s"/>
      <c r="AT687" t="s">
        <v>92</v>
      </c>
      <c r="AU687" t="s">
        <v>90</v>
      </c>
      <c r="AV687" t="s"/>
      <c r="AW687" t="s"/>
      <c r="AX687" t="s">
        <v>93</v>
      </c>
      <c r="AY687" t="n">
        <v>846423</v>
      </c>
      <c r="AZ687" t="s">
        <v>1954</v>
      </c>
      <c r="BA687" t="s">
        <v>1955</v>
      </c>
      <c r="BB687" t="s">
        <v>1956</v>
      </c>
      <c r="BC687" t="n">
        <v>4.905236</v>
      </c>
      <c r="BD687" t="n">
        <v>52.359974</v>
      </c>
      <c r="BE687" t="s">
        <v>1979</v>
      </c>
      <c r="BF687" t="s">
        <v>83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127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1950</v>
      </c>
      <c r="F688" t="n">
        <v>413571</v>
      </c>
      <c r="G688" t="s">
        <v>74</v>
      </c>
      <c r="H688" t="s">
        <v>75</v>
      </c>
      <c r="I688" t="s"/>
      <c r="J688" t="s">
        <v>76</v>
      </c>
      <c r="K688" t="n">
        <v>591</v>
      </c>
      <c r="L688" t="s">
        <v>77</v>
      </c>
      <c r="M688" t="s"/>
      <c r="N688" t="s">
        <v>1980</v>
      </c>
      <c r="O688" t="s">
        <v>79</v>
      </c>
      <c r="P688" t="s">
        <v>1951</v>
      </c>
      <c r="Q688" t="s"/>
      <c r="R688" t="s">
        <v>521</v>
      </c>
      <c r="S688" t="s">
        <v>1981</v>
      </c>
      <c r="T688" t="s">
        <v>83</v>
      </c>
      <c r="U688" t="s">
        <v>84</v>
      </c>
      <c r="V688" t="s">
        <v>85</v>
      </c>
      <c r="W688" t="s">
        <v>86</v>
      </c>
      <c r="X688" t="s"/>
      <c r="Y688" t="s">
        <v>87</v>
      </c>
      <c r="Z688">
        <f>HYPERLINK("https://hotelmonitor-cachepage.eclerx.com/savepage/tk_1544170355449118_sr_8422.html","info")</f>
        <v/>
      </c>
      <c r="AA688" t="n">
        <v>45366</v>
      </c>
      <c r="AB688" t="s">
        <v>1982</v>
      </c>
      <c r="AC688" t="s"/>
      <c r="AD688" t="s">
        <v>89</v>
      </c>
      <c r="AE688" t="s"/>
      <c r="AF688" t="s"/>
      <c r="AG688" t="s"/>
      <c r="AH688" t="s"/>
      <c r="AI688" t="s"/>
      <c r="AJ688" t="s"/>
      <c r="AK688" t="s">
        <v>90</v>
      </c>
      <c r="AL688" t="s"/>
      <c r="AM688" t="s"/>
      <c r="AN688" t="s">
        <v>90</v>
      </c>
      <c r="AO688" t="s"/>
      <c r="AP688" t="n">
        <v>67</v>
      </c>
      <c r="AQ688" t="s">
        <v>91</v>
      </c>
      <c r="AR688" t="s"/>
      <c r="AS688" t="s"/>
      <c r="AT688" t="s">
        <v>92</v>
      </c>
      <c r="AU688" t="s">
        <v>90</v>
      </c>
      <c r="AV688" t="s"/>
      <c r="AW688" t="s"/>
      <c r="AX688" t="s">
        <v>93</v>
      </c>
      <c r="AY688" t="n">
        <v>846423</v>
      </c>
      <c r="AZ688" t="s">
        <v>1954</v>
      </c>
      <c r="BA688" t="s">
        <v>1955</v>
      </c>
      <c r="BB688" t="s">
        <v>1956</v>
      </c>
      <c r="BC688" t="n">
        <v>4.905236</v>
      </c>
      <c r="BD688" t="n">
        <v>52.359974</v>
      </c>
      <c r="BE688" t="s">
        <v>1983</v>
      </c>
      <c r="BF688" t="s">
        <v>83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127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1950</v>
      </c>
      <c r="F689" t="n">
        <v>413571</v>
      </c>
      <c r="G689" t="s">
        <v>74</v>
      </c>
      <c r="H689" t="s">
        <v>75</v>
      </c>
      <c r="I689" t="s"/>
      <c r="J689" t="s">
        <v>76</v>
      </c>
      <c r="K689" t="n">
        <v>616</v>
      </c>
      <c r="L689" t="s">
        <v>77</v>
      </c>
      <c r="M689" t="s"/>
      <c r="N689" t="s">
        <v>765</v>
      </c>
      <c r="O689" t="s">
        <v>79</v>
      </c>
      <c r="P689" t="s">
        <v>1951</v>
      </c>
      <c r="Q689" t="s"/>
      <c r="R689" t="s">
        <v>521</v>
      </c>
      <c r="S689" t="s">
        <v>1984</v>
      </c>
      <c r="T689" t="s">
        <v>83</v>
      </c>
      <c r="U689" t="s">
        <v>84</v>
      </c>
      <c r="V689" t="s">
        <v>85</v>
      </c>
      <c r="W689" t="s">
        <v>86</v>
      </c>
      <c r="X689" t="s"/>
      <c r="Y689" t="s">
        <v>87</v>
      </c>
      <c r="Z689">
        <f>HYPERLINK("https://hotelmonitor-cachepage.eclerx.com/savepage/tk_1544170355449118_sr_8422.html","info")</f>
        <v/>
      </c>
      <c r="AA689" t="n">
        <v>45366</v>
      </c>
      <c r="AB689" t="s">
        <v>1985</v>
      </c>
      <c r="AC689" t="s"/>
      <c r="AD689" t="s">
        <v>89</v>
      </c>
      <c r="AE689" t="s"/>
      <c r="AF689" t="s"/>
      <c r="AG689" t="s"/>
      <c r="AH689" t="s"/>
      <c r="AI689" t="s"/>
      <c r="AJ689" t="s"/>
      <c r="AK689" t="s">
        <v>90</v>
      </c>
      <c r="AL689" t="s"/>
      <c r="AM689" t="s"/>
      <c r="AN689" t="s">
        <v>90</v>
      </c>
      <c r="AO689" t="s"/>
      <c r="AP689" t="n">
        <v>67</v>
      </c>
      <c r="AQ689" t="s">
        <v>91</v>
      </c>
      <c r="AR689" t="s"/>
      <c r="AS689" t="s"/>
      <c r="AT689" t="s">
        <v>92</v>
      </c>
      <c r="AU689" t="s">
        <v>90</v>
      </c>
      <c r="AV689" t="s"/>
      <c r="AW689" t="s"/>
      <c r="AX689" t="s">
        <v>93</v>
      </c>
      <c r="AY689" t="n">
        <v>846423</v>
      </c>
      <c r="AZ689" t="s">
        <v>1954</v>
      </c>
      <c r="BA689" t="s">
        <v>1955</v>
      </c>
      <c r="BB689" t="s">
        <v>1956</v>
      </c>
      <c r="BC689" t="n">
        <v>4.905236</v>
      </c>
      <c r="BD689" t="n">
        <v>52.359974</v>
      </c>
      <c r="BE689" t="s">
        <v>1986</v>
      </c>
      <c r="BF689" t="s">
        <v>83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127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1950</v>
      </c>
      <c r="F690" t="n">
        <v>413571</v>
      </c>
      <c r="G690" t="s">
        <v>74</v>
      </c>
      <c r="H690" t="s">
        <v>75</v>
      </c>
      <c r="I690" t="s"/>
      <c r="J690" t="s">
        <v>76</v>
      </c>
      <c r="K690" t="n">
        <v>621</v>
      </c>
      <c r="L690" t="s">
        <v>77</v>
      </c>
      <c r="M690" t="s"/>
      <c r="N690" t="s">
        <v>1961</v>
      </c>
      <c r="O690" t="s">
        <v>79</v>
      </c>
      <c r="P690" t="s">
        <v>1951</v>
      </c>
      <c r="Q690" t="s"/>
      <c r="R690" t="s">
        <v>521</v>
      </c>
      <c r="S690" t="s">
        <v>1987</v>
      </c>
      <c r="T690" t="s">
        <v>83</v>
      </c>
      <c r="U690" t="s">
        <v>84</v>
      </c>
      <c r="V690" t="s">
        <v>85</v>
      </c>
      <c r="W690" t="s">
        <v>108</v>
      </c>
      <c r="X690" t="s"/>
      <c r="Y690" t="s">
        <v>87</v>
      </c>
      <c r="Z690">
        <f>HYPERLINK("https://hotelmonitor-cachepage.eclerx.com/savepage/tk_1544170355449118_sr_8422.html","info")</f>
        <v/>
      </c>
      <c r="AA690" t="n">
        <v>45366</v>
      </c>
      <c r="AB690" t="s">
        <v>1988</v>
      </c>
      <c r="AC690" t="s"/>
      <c r="AD690" t="s">
        <v>89</v>
      </c>
      <c r="AE690" t="s"/>
      <c r="AF690" t="s"/>
      <c r="AG690" t="s"/>
      <c r="AH690" t="s"/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67</v>
      </c>
      <c r="AQ690" t="s">
        <v>91</v>
      </c>
      <c r="AR690" t="s"/>
      <c r="AS690" t="s"/>
      <c r="AT690" t="s">
        <v>92</v>
      </c>
      <c r="AU690" t="s">
        <v>90</v>
      </c>
      <c r="AV690" t="s"/>
      <c r="AW690" t="s"/>
      <c r="AX690" t="s">
        <v>93</v>
      </c>
      <c r="AY690" t="n">
        <v>846423</v>
      </c>
      <c r="AZ690" t="s">
        <v>1954</v>
      </c>
      <c r="BA690" t="s">
        <v>1955</v>
      </c>
      <c r="BB690" t="s">
        <v>1956</v>
      </c>
      <c r="BC690" t="n">
        <v>4.905236</v>
      </c>
      <c r="BD690" t="n">
        <v>52.359974</v>
      </c>
      <c r="BE690" t="s">
        <v>1989</v>
      </c>
      <c r="BF690" t="s">
        <v>83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127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1950</v>
      </c>
      <c r="F691" t="n">
        <v>413571</v>
      </c>
      <c r="G691" t="s">
        <v>74</v>
      </c>
      <c r="H691" t="s">
        <v>75</v>
      </c>
      <c r="I691" t="s"/>
      <c r="J691" t="s">
        <v>76</v>
      </c>
      <c r="K691" t="n">
        <v>639.5</v>
      </c>
      <c r="L691" t="s">
        <v>77</v>
      </c>
      <c r="M691" t="s"/>
      <c r="N691" t="s">
        <v>1980</v>
      </c>
      <c r="O691" t="s">
        <v>79</v>
      </c>
      <c r="P691" t="s">
        <v>1951</v>
      </c>
      <c r="Q691" t="s"/>
      <c r="R691" t="s">
        <v>521</v>
      </c>
      <c r="S691" t="s">
        <v>1990</v>
      </c>
      <c r="T691" t="s">
        <v>83</v>
      </c>
      <c r="U691" t="s">
        <v>84</v>
      </c>
      <c r="V691" t="s">
        <v>85</v>
      </c>
      <c r="W691" t="s">
        <v>108</v>
      </c>
      <c r="X691" t="s"/>
      <c r="Y691" t="s">
        <v>87</v>
      </c>
      <c r="Z691">
        <f>HYPERLINK("https://hotelmonitor-cachepage.eclerx.com/savepage/tk_1544170355449118_sr_8422.html","info")</f>
        <v/>
      </c>
      <c r="AA691" t="n">
        <v>45366</v>
      </c>
      <c r="AB691" t="s">
        <v>1991</v>
      </c>
      <c r="AC691" t="s"/>
      <c r="AD691" t="s">
        <v>89</v>
      </c>
      <c r="AE691" t="s"/>
      <c r="AF691" t="s"/>
      <c r="AG691" t="s"/>
      <c r="AH691" t="s"/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67</v>
      </c>
      <c r="AQ691" t="s">
        <v>91</v>
      </c>
      <c r="AR691" t="s"/>
      <c r="AS691" t="s"/>
      <c r="AT691" t="s">
        <v>92</v>
      </c>
      <c r="AU691" t="s">
        <v>90</v>
      </c>
      <c r="AV691" t="s"/>
      <c r="AW691" t="s"/>
      <c r="AX691" t="s">
        <v>93</v>
      </c>
      <c r="AY691" t="n">
        <v>846423</v>
      </c>
      <c r="AZ691" t="s">
        <v>1954</v>
      </c>
      <c r="BA691" t="s">
        <v>1955</v>
      </c>
      <c r="BB691" t="s">
        <v>1956</v>
      </c>
      <c r="BC691" t="n">
        <v>4.905236</v>
      </c>
      <c r="BD691" t="n">
        <v>52.359974</v>
      </c>
      <c r="BE691" t="s">
        <v>1986</v>
      </c>
      <c r="BF691" t="s">
        <v>83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127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1950</v>
      </c>
      <c r="F692" t="n">
        <v>413571</v>
      </c>
      <c r="G692" t="s">
        <v>74</v>
      </c>
      <c r="H692" t="s">
        <v>75</v>
      </c>
      <c r="I692" t="s"/>
      <c r="J692" t="s">
        <v>76</v>
      </c>
      <c r="K692" t="n">
        <v>654</v>
      </c>
      <c r="L692" t="s">
        <v>77</v>
      </c>
      <c r="M692" t="s"/>
      <c r="N692" t="s">
        <v>1992</v>
      </c>
      <c r="O692" t="s">
        <v>79</v>
      </c>
      <c r="P692" t="s">
        <v>1951</v>
      </c>
      <c r="Q692" t="s"/>
      <c r="R692" t="s">
        <v>521</v>
      </c>
      <c r="S692" t="s">
        <v>1993</v>
      </c>
      <c r="T692" t="s">
        <v>83</v>
      </c>
      <c r="U692" t="s">
        <v>84</v>
      </c>
      <c r="V692" t="s">
        <v>85</v>
      </c>
      <c r="W692" t="s">
        <v>86</v>
      </c>
      <c r="X692" t="s"/>
      <c r="Y692" t="s">
        <v>87</v>
      </c>
      <c r="Z692">
        <f>HYPERLINK("https://hotelmonitor-cachepage.eclerx.com/savepage/tk_1544170355449118_sr_8422.html","info")</f>
        <v/>
      </c>
      <c r="AA692" t="n">
        <v>45366</v>
      </c>
      <c r="AB692" t="s">
        <v>1994</v>
      </c>
      <c r="AC692" t="s"/>
      <c r="AD692" t="s">
        <v>89</v>
      </c>
      <c r="AE692" t="s"/>
      <c r="AF692" t="s"/>
      <c r="AG692" t="s"/>
      <c r="AH692" t="s"/>
      <c r="AI692" t="s"/>
      <c r="AJ692" t="s"/>
      <c r="AK692" t="s">
        <v>90</v>
      </c>
      <c r="AL692" t="s"/>
      <c r="AM692" t="s"/>
      <c r="AN692" t="s">
        <v>90</v>
      </c>
      <c r="AO692" t="s"/>
      <c r="AP692" t="n">
        <v>67</v>
      </c>
      <c r="AQ692" t="s">
        <v>91</v>
      </c>
      <c r="AR692" t="s"/>
      <c r="AS692" t="s"/>
      <c r="AT692" t="s">
        <v>92</v>
      </c>
      <c r="AU692" t="s">
        <v>90</v>
      </c>
      <c r="AV692" t="s"/>
      <c r="AW692" t="s"/>
      <c r="AX692" t="s">
        <v>93</v>
      </c>
      <c r="AY692" t="n">
        <v>846423</v>
      </c>
      <c r="AZ692" t="s">
        <v>1954</v>
      </c>
      <c r="BA692" t="s">
        <v>1955</v>
      </c>
      <c r="BB692" t="s">
        <v>1956</v>
      </c>
      <c r="BC692" t="n">
        <v>4.905236</v>
      </c>
      <c r="BD692" t="n">
        <v>52.359974</v>
      </c>
      <c r="BE692" t="s">
        <v>1995</v>
      </c>
      <c r="BF692" t="s">
        <v>83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127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1950</v>
      </c>
      <c r="F693" t="n">
        <v>413571</v>
      </c>
      <c r="G693" t="s">
        <v>74</v>
      </c>
      <c r="H693" t="s">
        <v>75</v>
      </c>
      <c r="I693" t="s"/>
      <c r="J693" t="s">
        <v>76</v>
      </c>
      <c r="K693" t="n">
        <v>668.5</v>
      </c>
      <c r="L693" t="s">
        <v>77</v>
      </c>
      <c r="M693" t="s"/>
      <c r="N693" t="s">
        <v>765</v>
      </c>
      <c r="O693" t="s">
        <v>79</v>
      </c>
      <c r="P693" t="s">
        <v>1951</v>
      </c>
      <c r="Q693" t="s"/>
      <c r="R693" t="s">
        <v>521</v>
      </c>
      <c r="S693" t="s">
        <v>1996</v>
      </c>
      <c r="T693" t="s">
        <v>83</v>
      </c>
      <c r="U693" t="s">
        <v>84</v>
      </c>
      <c r="V693" t="s">
        <v>85</v>
      </c>
      <c r="W693" t="s">
        <v>108</v>
      </c>
      <c r="X693" t="s"/>
      <c r="Y693" t="s">
        <v>87</v>
      </c>
      <c r="Z693">
        <f>HYPERLINK("https://hotelmonitor-cachepage.eclerx.com/savepage/tk_1544170355449118_sr_8422.html","info")</f>
        <v/>
      </c>
      <c r="AA693" t="n">
        <v>45366</v>
      </c>
      <c r="AB693" t="s">
        <v>1997</v>
      </c>
      <c r="AC693" t="s"/>
      <c r="AD693" t="s">
        <v>89</v>
      </c>
      <c r="AE693" t="s"/>
      <c r="AF693" t="s"/>
      <c r="AG693" t="s"/>
      <c r="AH693" t="s"/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67</v>
      </c>
      <c r="AQ693" t="s">
        <v>91</v>
      </c>
      <c r="AR693" t="s"/>
      <c r="AS693" t="s"/>
      <c r="AT693" t="s">
        <v>92</v>
      </c>
      <c r="AU693" t="s">
        <v>90</v>
      </c>
      <c r="AV693" t="s"/>
      <c r="AW693" t="s"/>
      <c r="AX693" t="s">
        <v>93</v>
      </c>
      <c r="AY693" t="n">
        <v>846423</v>
      </c>
      <c r="AZ693" t="s">
        <v>1954</v>
      </c>
      <c r="BA693" t="s">
        <v>1955</v>
      </c>
      <c r="BB693" t="s">
        <v>1956</v>
      </c>
      <c r="BC693" t="n">
        <v>4.905236</v>
      </c>
      <c r="BD693" t="n">
        <v>52.359974</v>
      </c>
      <c r="BE693" t="s">
        <v>1998</v>
      </c>
      <c r="BF693" t="s">
        <v>83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127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1950</v>
      </c>
      <c r="F694" t="n">
        <v>413571</v>
      </c>
      <c r="G694" t="s">
        <v>74</v>
      </c>
      <c r="H694" t="s">
        <v>75</v>
      </c>
      <c r="I694" t="s"/>
      <c r="J694" t="s">
        <v>76</v>
      </c>
      <c r="K694" t="n">
        <v>702</v>
      </c>
      <c r="L694" t="s">
        <v>77</v>
      </c>
      <c r="M694" t="s"/>
      <c r="N694" t="s">
        <v>1992</v>
      </c>
      <c r="O694" t="s">
        <v>79</v>
      </c>
      <c r="P694" t="s">
        <v>1951</v>
      </c>
      <c r="Q694" t="s"/>
      <c r="R694" t="s">
        <v>521</v>
      </c>
      <c r="S694" t="s">
        <v>1999</v>
      </c>
      <c r="T694" t="s">
        <v>83</v>
      </c>
      <c r="U694" t="s">
        <v>84</v>
      </c>
      <c r="V694" t="s">
        <v>85</v>
      </c>
      <c r="W694" t="s">
        <v>108</v>
      </c>
      <c r="X694" t="s"/>
      <c r="Y694" t="s">
        <v>87</v>
      </c>
      <c r="Z694">
        <f>HYPERLINK("https://hotelmonitor-cachepage.eclerx.com/savepage/tk_1544170355449118_sr_8422.html","info")</f>
        <v/>
      </c>
      <c r="AA694" t="n">
        <v>45366</v>
      </c>
      <c r="AB694" t="s">
        <v>2000</v>
      </c>
      <c r="AC694" t="s"/>
      <c r="AD694" t="s">
        <v>89</v>
      </c>
      <c r="AE694" t="s"/>
      <c r="AF694" t="s"/>
      <c r="AG694" t="s"/>
      <c r="AH694" t="s"/>
      <c r="AI694" t="s"/>
      <c r="AJ694" t="s"/>
      <c r="AK694" t="s">
        <v>90</v>
      </c>
      <c r="AL694" t="s"/>
      <c r="AM694" t="s"/>
      <c r="AN694" t="s">
        <v>90</v>
      </c>
      <c r="AO694" t="s"/>
      <c r="AP694" t="n">
        <v>67</v>
      </c>
      <c r="AQ694" t="s">
        <v>91</v>
      </c>
      <c r="AR694" t="s"/>
      <c r="AS694" t="s"/>
      <c r="AT694" t="s">
        <v>92</v>
      </c>
      <c r="AU694" t="s">
        <v>90</v>
      </c>
      <c r="AV694" t="s"/>
      <c r="AW694" t="s"/>
      <c r="AX694" t="s">
        <v>93</v>
      </c>
      <c r="AY694" t="n">
        <v>846423</v>
      </c>
      <c r="AZ694" t="s">
        <v>1954</v>
      </c>
      <c r="BA694" t="s">
        <v>1955</v>
      </c>
      <c r="BB694" t="s">
        <v>1956</v>
      </c>
      <c r="BC694" t="n">
        <v>4.905236</v>
      </c>
      <c r="BD694" t="n">
        <v>52.359974</v>
      </c>
      <c r="BE694" t="s">
        <v>2001</v>
      </c>
      <c r="BF694" t="s">
        <v>83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127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1950</v>
      </c>
      <c r="F695" t="n">
        <v>413571</v>
      </c>
      <c r="G695" t="s">
        <v>74</v>
      </c>
      <c r="H695" t="s">
        <v>75</v>
      </c>
      <c r="I695" t="s"/>
      <c r="J695" t="s">
        <v>76</v>
      </c>
      <c r="K695" t="n">
        <v>759.5</v>
      </c>
      <c r="L695" t="s">
        <v>77</v>
      </c>
      <c r="M695" t="s"/>
      <c r="N695" t="s">
        <v>1980</v>
      </c>
      <c r="O695" t="s">
        <v>79</v>
      </c>
      <c r="P695" t="s">
        <v>1951</v>
      </c>
      <c r="Q695" t="s"/>
      <c r="R695" t="s">
        <v>521</v>
      </c>
      <c r="S695" t="s">
        <v>2002</v>
      </c>
      <c r="T695" t="s">
        <v>83</v>
      </c>
      <c r="U695" t="s">
        <v>84</v>
      </c>
      <c r="V695" t="s">
        <v>85</v>
      </c>
      <c r="W695" t="s">
        <v>86</v>
      </c>
      <c r="X695" t="s"/>
      <c r="Y695" t="s">
        <v>87</v>
      </c>
      <c r="Z695">
        <f>HYPERLINK("https://hotelmonitor-cachepage.eclerx.com/savepage/tk_1544170355449118_sr_8422.html","info")</f>
        <v/>
      </c>
      <c r="AA695" t="n">
        <v>45366</v>
      </c>
      <c r="AB695" t="s">
        <v>2003</v>
      </c>
      <c r="AC695" t="s"/>
      <c r="AD695" t="s">
        <v>89</v>
      </c>
      <c r="AE695" t="s"/>
      <c r="AF695" t="s"/>
      <c r="AG695" t="s"/>
      <c r="AH695" t="s"/>
      <c r="AI695" t="s"/>
      <c r="AJ695" t="s"/>
      <c r="AK695" t="s">
        <v>90</v>
      </c>
      <c r="AL695" t="s"/>
      <c r="AM695" t="s"/>
      <c r="AN695" t="s">
        <v>90</v>
      </c>
      <c r="AO695" t="s"/>
      <c r="AP695" t="n">
        <v>67</v>
      </c>
      <c r="AQ695" t="s">
        <v>91</v>
      </c>
      <c r="AR695" t="s"/>
      <c r="AS695" t="s"/>
      <c r="AT695" t="s">
        <v>92</v>
      </c>
      <c r="AU695" t="s">
        <v>90</v>
      </c>
      <c r="AV695" t="s"/>
      <c r="AW695" t="s"/>
      <c r="AX695" t="s">
        <v>93</v>
      </c>
      <c r="AY695" t="n">
        <v>846423</v>
      </c>
      <c r="AZ695" t="s">
        <v>1954</v>
      </c>
      <c r="BA695" t="s">
        <v>1955</v>
      </c>
      <c r="BB695" t="s">
        <v>1956</v>
      </c>
      <c r="BC695" t="n">
        <v>4.905236</v>
      </c>
      <c r="BD695" t="n">
        <v>52.359974</v>
      </c>
      <c r="BE695" t="s">
        <v>2004</v>
      </c>
      <c r="BF695" t="s">
        <v>83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127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1950</v>
      </c>
      <c r="F696" t="n">
        <v>413571</v>
      </c>
      <c r="G696" t="s">
        <v>74</v>
      </c>
      <c r="H696" t="s">
        <v>75</v>
      </c>
      <c r="I696" t="s"/>
      <c r="J696" t="s">
        <v>76</v>
      </c>
      <c r="K696" t="n">
        <v>812</v>
      </c>
      <c r="L696" t="s">
        <v>77</v>
      </c>
      <c r="M696" t="s"/>
      <c r="N696" t="s">
        <v>1980</v>
      </c>
      <c r="O696" t="s">
        <v>79</v>
      </c>
      <c r="P696" t="s">
        <v>1951</v>
      </c>
      <c r="Q696" t="s"/>
      <c r="R696" t="s">
        <v>521</v>
      </c>
      <c r="S696" t="s">
        <v>2005</v>
      </c>
      <c r="T696" t="s">
        <v>83</v>
      </c>
      <c r="U696" t="s">
        <v>84</v>
      </c>
      <c r="V696" t="s">
        <v>85</v>
      </c>
      <c r="W696" t="s">
        <v>108</v>
      </c>
      <c r="X696" t="s"/>
      <c r="Y696" t="s">
        <v>87</v>
      </c>
      <c r="Z696">
        <f>HYPERLINK("https://hotelmonitor-cachepage.eclerx.com/savepage/tk_1544170355449118_sr_8422.html","info")</f>
        <v/>
      </c>
      <c r="AA696" t="n">
        <v>45366</v>
      </c>
      <c r="AB696" t="s">
        <v>2006</v>
      </c>
      <c r="AC696" t="s"/>
      <c r="AD696" t="s">
        <v>89</v>
      </c>
      <c r="AE696" t="s"/>
      <c r="AF696" t="s"/>
      <c r="AG696" t="s"/>
      <c r="AH696" t="s"/>
      <c r="AI696" t="s"/>
      <c r="AJ696" t="s"/>
      <c r="AK696" t="s">
        <v>90</v>
      </c>
      <c r="AL696" t="s"/>
      <c r="AM696" t="s"/>
      <c r="AN696" t="s">
        <v>90</v>
      </c>
      <c r="AO696" t="s"/>
      <c r="AP696" t="n">
        <v>67</v>
      </c>
      <c r="AQ696" t="s">
        <v>91</v>
      </c>
      <c r="AR696" t="s"/>
      <c r="AS696" t="s"/>
      <c r="AT696" t="s">
        <v>92</v>
      </c>
      <c r="AU696" t="s">
        <v>90</v>
      </c>
      <c r="AV696" t="s"/>
      <c r="AW696" t="s"/>
      <c r="AX696" t="s">
        <v>93</v>
      </c>
      <c r="AY696" t="n">
        <v>846423</v>
      </c>
      <c r="AZ696" t="s">
        <v>1954</v>
      </c>
      <c r="BA696" t="s">
        <v>1955</v>
      </c>
      <c r="BB696" t="s">
        <v>1956</v>
      </c>
      <c r="BC696" t="n">
        <v>4.905236</v>
      </c>
      <c r="BD696" t="n">
        <v>52.359974</v>
      </c>
      <c r="BE696" t="s">
        <v>2007</v>
      </c>
      <c r="BF696" t="s">
        <v>83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127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1950</v>
      </c>
      <c r="F697" t="n">
        <v>413571</v>
      </c>
      <c r="G697" t="s">
        <v>74</v>
      </c>
      <c r="H697" t="s">
        <v>75</v>
      </c>
      <c r="I697" t="s"/>
      <c r="J697" t="s">
        <v>76</v>
      </c>
      <c r="K697" t="n">
        <v>840.5</v>
      </c>
      <c r="L697" t="s">
        <v>77</v>
      </c>
      <c r="M697" t="s"/>
      <c r="N697" t="s">
        <v>1992</v>
      </c>
      <c r="O697" t="s">
        <v>79</v>
      </c>
      <c r="P697" t="s">
        <v>1951</v>
      </c>
      <c r="Q697" t="s"/>
      <c r="R697" t="s">
        <v>521</v>
      </c>
      <c r="S697" t="s">
        <v>2008</v>
      </c>
      <c r="T697" t="s">
        <v>83</v>
      </c>
      <c r="U697" t="s">
        <v>84</v>
      </c>
      <c r="V697" t="s">
        <v>85</v>
      </c>
      <c r="W697" t="s">
        <v>86</v>
      </c>
      <c r="X697" t="s"/>
      <c r="Y697" t="s">
        <v>87</v>
      </c>
      <c r="Z697">
        <f>HYPERLINK("https://hotelmonitor-cachepage.eclerx.com/savepage/tk_1544170355449118_sr_8422.html","info")</f>
        <v/>
      </c>
      <c r="AA697" t="n">
        <v>45366</v>
      </c>
      <c r="AB697" t="s">
        <v>2009</v>
      </c>
      <c r="AC697" t="s"/>
      <c r="AD697" t="s">
        <v>89</v>
      </c>
      <c r="AE697" t="s"/>
      <c r="AF697" t="s"/>
      <c r="AG697" t="s"/>
      <c r="AH697" t="s"/>
      <c r="AI697" t="s"/>
      <c r="AJ697" t="s"/>
      <c r="AK697" t="s">
        <v>90</v>
      </c>
      <c r="AL697" t="s"/>
      <c r="AM697" t="s"/>
      <c r="AN697" t="s">
        <v>90</v>
      </c>
      <c r="AO697" t="s"/>
      <c r="AP697" t="n">
        <v>67</v>
      </c>
      <c r="AQ697" t="s">
        <v>91</v>
      </c>
      <c r="AR697" t="s"/>
      <c r="AS697" t="s"/>
      <c r="AT697" t="s">
        <v>92</v>
      </c>
      <c r="AU697" t="s">
        <v>90</v>
      </c>
      <c r="AV697" t="s"/>
      <c r="AW697" t="s"/>
      <c r="AX697" t="s">
        <v>93</v>
      </c>
      <c r="AY697" t="n">
        <v>846423</v>
      </c>
      <c r="AZ697" t="s">
        <v>1954</v>
      </c>
      <c r="BA697" t="s">
        <v>1955</v>
      </c>
      <c r="BB697" t="s">
        <v>1956</v>
      </c>
      <c r="BC697" t="n">
        <v>4.905236</v>
      </c>
      <c r="BD697" t="n">
        <v>52.359974</v>
      </c>
      <c r="BE697" t="s">
        <v>2010</v>
      </c>
      <c r="BF697" t="s">
        <v>83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127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1950</v>
      </c>
      <c r="F698" t="n">
        <v>413571</v>
      </c>
      <c r="G698" t="s">
        <v>74</v>
      </c>
      <c r="H698" t="s">
        <v>75</v>
      </c>
      <c r="I698" t="s"/>
      <c r="J698" t="s">
        <v>76</v>
      </c>
      <c r="K698" t="n">
        <v>893</v>
      </c>
      <c r="L698" t="s">
        <v>77</v>
      </c>
      <c r="M698" t="s"/>
      <c r="N698" t="s">
        <v>1992</v>
      </c>
      <c r="O698" t="s">
        <v>79</v>
      </c>
      <c r="P698" t="s">
        <v>1951</v>
      </c>
      <c r="Q698" t="s"/>
      <c r="R698" t="s">
        <v>521</v>
      </c>
      <c r="S698" t="s">
        <v>2011</v>
      </c>
      <c r="T698" t="s">
        <v>83</v>
      </c>
      <c r="U698" t="s">
        <v>84</v>
      </c>
      <c r="V698" t="s">
        <v>85</v>
      </c>
      <c r="W698" t="s">
        <v>108</v>
      </c>
      <c r="X698" t="s"/>
      <c r="Y698" t="s">
        <v>87</v>
      </c>
      <c r="Z698">
        <f>HYPERLINK("https://hotelmonitor-cachepage.eclerx.com/savepage/tk_1544170355449118_sr_8422.html","info")</f>
        <v/>
      </c>
      <c r="AA698" t="n">
        <v>45366</v>
      </c>
      <c r="AB698" t="s">
        <v>2012</v>
      </c>
      <c r="AC698" t="s"/>
      <c r="AD698" t="s">
        <v>89</v>
      </c>
      <c r="AE698" t="s"/>
      <c r="AF698" t="s"/>
      <c r="AG698" t="s"/>
      <c r="AH698" t="s"/>
      <c r="AI698" t="s"/>
      <c r="AJ698" t="s"/>
      <c r="AK698" t="s">
        <v>90</v>
      </c>
      <c r="AL698" t="s"/>
      <c r="AM698" t="s"/>
      <c r="AN698" t="s">
        <v>90</v>
      </c>
      <c r="AO698" t="s"/>
      <c r="AP698" t="n">
        <v>67</v>
      </c>
      <c r="AQ698" t="s">
        <v>91</v>
      </c>
      <c r="AR698" t="s"/>
      <c r="AS698" t="s"/>
      <c r="AT698" t="s">
        <v>92</v>
      </c>
      <c r="AU698" t="s">
        <v>90</v>
      </c>
      <c r="AV698" t="s"/>
      <c r="AW698" t="s"/>
      <c r="AX698" t="s">
        <v>93</v>
      </c>
      <c r="AY698" t="n">
        <v>846423</v>
      </c>
      <c r="AZ698" t="s">
        <v>1954</v>
      </c>
      <c r="BA698" t="s">
        <v>1955</v>
      </c>
      <c r="BB698" t="s">
        <v>1956</v>
      </c>
      <c r="BC698" t="n">
        <v>4.905236</v>
      </c>
      <c r="BD698" t="n">
        <v>52.359974</v>
      </c>
      <c r="BE698" t="s">
        <v>2013</v>
      </c>
      <c r="BF698" t="s">
        <v>83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127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2014</v>
      </c>
      <c r="F699" t="n">
        <v>894583</v>
      </c>
      <c r="G699" t="s">
        <v>74</v>
      </c>
      <c r="H699" t="s">
        <v>75</v>
      </c>
      <c r="I699" t="s"/>
      <c r="J699" t="s">
        <v>76</v>
      </c>
      <c r="K699" t="n">
        <v>272</v>
      </c>
      <c r="L699" t="s">
        <v>77</v>
      </c>
      <c r="M699" t="s"/>
      <c r="N699" t="s">
        <v>2015</v>
      </c>
      <c r="O699" t="s">
        <v>79</v>
      </c>
      <c r="P699" t="s">
        <v>2016</v>
      </c>
      <c r="Q699" t="s"/>
      <c r="R699" t="s">
        <v>81</v>
      </c>
      <c r="S699" t="s">
        <v>2017</v>
      </c>
      <c r="T699" t="s">
        <v>83</v>
      </c>
      <c r="U699" t="s">
        <v>84</v>
      </c>
      <c r="V699" t="s">
        <v>85</v>
      </c>
      <c r="W699" t="s">
        <v>108</v>
      </c>
      <c r="X699" t="s"/>
      <c r="Y699" t="s">
        <v>87</v>
      </c>
      <c r="Z699">
        <f>HYPERLINK("https://hotelmonitor-cachepage.eclerx.com/savepage/tk_15441703638735812_sr_8422.html","info")</f>
        <v/>
      </c>
      <c r="AA699" t="n">
        <v>162775</v>
      </c>
      <c r="AB699" t="s">
        <v>2018</v>
      </c>
      <c r="AC699" t="s"/>
      <c r="AD699" t="s">
        <v>89</v>
      </c>
      <c r="AE699" t="s"/>
      <c r="AF699" t="s"/>
      <c r="AG699" t="s"/>
      <c r="AH699" t="s"/>
      <c r="AI699" t="s"/>
      <c r="AJ699" t="s"/>
      <c r="AK699" t="s">
        <v>90</v>
      </c>
      <c r="AL699" t="s"/>
      <c r="AM699" t="s"/>
      <c r="AN699" t="s">
        <v>90</v>
      </c>
      <c r="AO699" t="s"/>
      <c r="AP699" t="n">
        <v>84</v>
      </c>
      <c r="AQ699" t="s">
        <v>91</v>
      </c>
      <c r="AR699" t="s"/>
      <c r="AS699" t="s"/>
      <c r="AT699" t="s">
        <v>92</v>
      </c>
      <c r="AU699" t="s">
        <v>90</v>
      </c>
      <c r="AV699" t="s"/>
      <c r="AW699" t="s"/>
      <c r="AX699" t="s">
        <v>93</v>
      </c>
      <c r="AY699" t="n">
        <v>1005644</v>
      </c>
      <c r="AZ699" t="s">
        <v>1438</v>
      </c>
      <c r="BA699" t="s">
        <v>2019</v>
      </c>
      <c r="BB699" t="s">
        <v>2020</v>
      </c>
      <c r="BC699" t="n">
        <v>4.904654</v>
      </c>
      <c r="BD699" t="n">
        <v>52.376756</v>
      </c>
      <c r="BE699" t="s">
        <v>2021</v>
      </c>
      <c r="BF699" t="s">
        <v>83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127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2014</v>
      </c>
      <c r="F700" t="n">
        <v>894583</v>
      </c>
      <c r="G700" t="s">
        <v>74</v>
      </c>
      <c r="H700" t="s">
        <v>75</v>
      </c>
      <c r="I700" t="s"/>
      <c r="J700" t="s">
        <v>76</v>
      </c>
      <c r="K700" t="n">
        <v>263.5</v>
      </c>
      <c r="L700" t="s">
        <v>77</v>
      </c>
      <c r="M700" t="s"/>
      <c r="N700" t="s">
        <v>128</v>
      </c>
      <c r="O700" t="s">
        <v>79</v>
      </c>
      <c r="P700" t="s">
        <v>2016</v>
      </c>
      <c r="Q700" t="s"/>
      <c r="R700" t="s">
        <v>81</v>
      </c>
      <c r="S700" t="s">
        <v>2022</v>
      </c>
      <c r="T700" t="s">
        <v>83</v>
      </c>
      <c r="U700" t="s">
        <v>84</v>
      </c>
      <c r="V700" t="s">
        <v>85</v>
      </c>
      <c r="W700" t="s">
        <v>108</v>
      </c>
      <c r="X700" t="s"/>
      <c r="Y700" t="s">
        <v>87</v>
      </c>
      <c r="Z700">
        <f>HYPERLINK("https://hotelmonitor-cachepage.eclerx.com/savepage/tk_15441703638735812_sr_8422.html","info")</f>
        <v/>
      </c>
      <c r="AA700" t="n">
        <v>162775</v>
      </c>
      <c r="AB700" t="s">
        <v>2023</v>
      </c>
      <c r="AC700" t="s"/>
      <c r="AD700" t="s">
        <v>89</v>
      </c>
      <c r="AE700" t="s"/>
      <c r="AF700" t="s"/>
      <c r="AG700" t="s"/>
      <c r="AH700" t="s"/>
      <c r="AI700" t="s"/>
      <c r="AJ700" t="s"/>
      <c r="AK700" t="s">
        <v>90</v>
      </c>
      <c r="AL700" t="s"/>
      <c r="AM700" t="s"/>
      <c r="AN700" t="s">
        <v>90</v>
      </c>
      <c r="AO700" t="s"/>
      <c r="AP700" t="n">
        <v>84</v>
      </c>
      <c r="AQ700" t="s">
        <v>91</v>
      </c>
      <c r="AR700" t="s"/>
      <c r="AS700" t="s"/>
      <c r="AT700" t="s">
        <v>92</v>
      </c>
      <c r="AU700" t="s">
        <v>90</v>
      </c>
      <c r="AV700" t="s"/>
      <c r="AW700" t="s"/>
      <c r="AX700" t="s">
        <v>90</v>
      </c>
      <c r="AY700" t="n">
        <v>1005644</v>
      </c>
      <c r="AZ700" t="s">
        <v>1438</v>
      </c>
      <c r="BA700" t="s">
        <v>2019</v>
      </c>
      <c r="BB700" t="s">
        <v>2020</v>
      </c>
      <c r="BC700" t="n">
        <v>4.904654</v>
      </c>
      <c r="BD700" t="n">
        <v>52.376756</v>
      </c>
      <c r="BE700" t="s">
        <v>2024</v>
      </c>
      <c r="BF700" t="s">
        <v>83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127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2014</v>
      </c>
      <c r="F701" t="n">
        <v>894583</v>
      </c>
      <c r="G701" t="s">
        <v>74</v>
      </c>
      <c r="H701" t="s">
        <v>75</v>
      </c>
      <c r="I701" t="s"/>
      <c r="J701" t="s">
        <v>76</v>
      </c>
      <c r="K701" t="n">
        <v>263.5</v>
      </c>
      <c r="L701" t="s">
        <v>77</v>
      </c>
      <c r="M701" t="s"/>
      <c r="N701" t="s">
        <v>118</v>
      </c>
      <c r="O701" t="s">
        <v>79</v>
      </c>
      <c r="P701" t="s">
        <v>2016</v>
      </c>
      <c r="Q701" t="s"/>
      <c r="R701" t="s">
        <v>81</v>
      </c>
      <c r="S701" t="s">
        <v>2022</v>
      </c>
      <c r="T701" t="s">
        <v>83</v>
      </c>
      <c r="U701" t="s">
        <v>84</v>
      </c>
      <c r="V701" t="s">
        <v>85</v>
      </c>
      <c r="W701" t="s">
        <v>108</v>
      </c>
      <c r="X701" t="s"/>
      <c r="Y701" t="s">
        <v>87</v>
      </c>
      <c r="Z701">
        <f>HYPERLINK("https://hotelmonitor-cachepage.eclerx.com/savepage/tk_15441703638735812_sr_8422.html","info")</f>
        <v/>
      </c>
      <c r="AA701" t="n">
        <v>162775</v>
      </c>
      <c r="AB701" t="s">
        <v>2025</v>
      </c>
      <c r="AC701" t="s"/>
      <c r="AD701" t="s">
        <v>89</v>
      </c>
      <c r="AE701" t="s"/>
      <c r="AF701" t="s"/>
      <c r="AG701" t="s"/>
      <c r="AH701" t="s"/>
      <c r="AI701" t="s"/>
      <c r="AJ701" t="s"/>
      <c r="AK701" t="s">
        <v>90</v>
      </c>
      <c r="AL701" t="s"/>
      <c r="AM701" t="s"/>
      <c r="AN701" t="s">
        <v>90</v>
      </c>
      <c r="AO701" t="s"/>
      <c r="AP701" t="n">
        <v>84</v>
      </c>
      <c r="AQ701" t="s">
        <v>91</v>
      </c>
      <c r="AR701" t="s"/>
      <c r="AS701" t="s"/>
      <c r="AT701" t="s">
        <v>92</v>
      </c>
      <c r="AU701" t="s">
        <v>90</v>
      </c>
      <c r="AV701" t="s"/>
      <c r="AW701" t="s"/>
      <c r="AX701" t="s">
        <v>90</v>
      </c>
      <c r="AY701" t="n">
        <v>1005644</v>
      </c>
      <c r="AZ701" t="s">
        <v>1438</v>
      </c>
      <c r="BA701" t="s">
        <v>2019</v>
      </c>
      <c r="BB701" t="s">
        <v>2020</v>
      </c>
      <c r="BC701" t="n">
        <v>4.904654</v>
      </c>
      <c r="BD701" t="n">
        <v>52.376756</v>
      </c>
      <c r="BE701" t="s">
        <v>2024</v>
      </c>
      <c r="BF701" t="s">
        <v>83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127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2014</v>
      </c>
      <c r="F702" t="n">
        <v>894583</v>
      </c>
      <c r="G702" t="s">
        <v>74</v>
      </c>
      <c r="H702" t="s">
        <v>75</v>
      </c>
      <c r="I702" t="s"/>
      <c r="J702" t="s">
        <v>76</v>
      </c>
      <c r="K702" t="n">
        <v>191</v>
      </c>
      <c r="L702" t="s">
        <v>77</v>
      </c>
      <c r="M702" t="s"/>
      <c r="N702" t="s">
        <v>2026</v>
      </c>
      <c r="O702" t="s">
        <v>79</v>
      </c>
      <c r="P702" t="s">
        <v>2016</v>
      </c>
      <c r="Q702" t="s"/>
      <c r="R702" t="s">
        <v>81</v>
      </c>
      <c r="S702" t="s">
        <v>1785</v>
      </c>
      <c r="T702" t="s">
        <v>83</v>
      </c>
      <c r="U702" t="s">
        <v>84</v>
      </c>
      <c r="V702" t="s">
        <v>85</v>
      </c>
      <c r="W702" t="s">
        <v>86</v>
      </c>
      <c r="X702" t="s"/>
      <c r="Y702" t="s">
        <v>87</v>
      </c>
      <c r="Z702">
        <f>HYPERLINK("https://hotelmonitor-cachepage.eclerx.com/savepage/tk_15441703638735812_sr_8422.html","info")</f>
        <v/>
      </c>
      <c r="AA702" t="n">
        <v>162775</v>
      </c>
      <c r="AB702" t="s">
        <v>2027</v>
      </c>
      <c r="AC702" t="s"/>
      <c r="AD702" t="s">
        <v>89</v>
      </c>
      <c r="AE702" t="s"/>
      <c r="AF702" t="s"/>
      <c r="AG702" t="s"/>
      <c r="AH702" t="s"/>
      <c r="AI702" t="s"/>
      <c r="AJ702" t="s"/>
      <c r="AK702" t="s">
        <v>90</v>
      </c>
      <c r="AL702" t="s"/>
      <c r="AM702" t="s"/>
      <c r="AN702" t="s">
        <v>90</v>
      </c>
      <c r="AO702" t="s"/>
      <c r="AP702" t="n">
        <v>84</v>
      </c>
      <c r="AQ702" t="s">
        <v>91</v>
      </c>
      <c r="AR702" t="s"/>
      <c r="AS702" t="s"/>
      <c r="AT702" t="s">
        <v>92</v>
      </c>
      <c r="AU702" t="s">
        <v>90</v>
      </c>
      <c r="AV702" t="s"/>
      <c r="AW702" t="s"/>
      <c r="AX702" t="s">
        <v>93</v>
      </c>
      <c r="AY702" t="n">
        <v>1005644</v>
      </c>
      <c r="AZ702" t="s">
        <v>1438</v>
      </c>
      <c r="BA702" t="s">
        <v>2019</v>
      </c>
      <c r="BB702" t="s">
        <v>2020</v>
      </c>
      <c r="BC702" t="n">
        <v>4.904654</v>
      </c>
      <c r="BD702" t="n">
        <v>52.376756</v>
      </c>
      <c r="BE702" t="s">
        <v>2028</v>
      </c>
      <c r="BF702" t="s">
        <v>83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127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2014</v>
      </c>
      <c r="F703" t="n">
        <v>894583</v>
      </c>
      <c r="G703" t="s">
        <v>74</v>
      </c>
      <c r="H703" t="s">
        <v>75</v>
      </c>
      <c r="I703" t="s"/>
      <c r="J703" t="s">
        <v>76</v>
      </c>
      <c r="K703" t="n">
        <v>507.5</v>
      </c>
      <c r="L703" t="s">
        <v>77</v>
      </c>
      <c r="M703" t="s"/>
      <c r="N703" t="s">
        <v>2029</v>
      </c>
      <c r="O703" t="s">
        <v>79</v>
      </c>
      <c r="P703" t="s">
        <v>2016</v>
      </c>
      <c r="Q703" t="s"/>
      <c r="R703" t="s">
        <v>81</v>
      </c>
      <c r="S703" t="s">
        <v>2030</v>
      </c>
      <c r="T703" t="s">
        <v>83</v>
      </c>
      <c r="U703" t="s">
        <v>84</v>
      </c>
      <c r="V703" t="s">
        <v>85</v>
      </c>
      <c r="W703" t="s">
        <v>108</v>
      </c>
      <c r="X703" t="s"/>
      <c r="Y703" t="s">
        <v>87</v>
      </c>
      <c r="Z703">
        <f>HYPERLINK("https://hotelmonitor-cachepage.eclerx.com/savepage/tk_15441703638735812_sr_8422.html","info")</f>
        <v/>
      </c>
      <c r="AA703" t="n">
        <v>162775</v>
      </c>
      <c r="AB703" t="s">
        <v>2031</v>
      </c>
      <c r="AC703" t="s"/>
      <c r="AD703" t="s">
        <v>89</v>
      </c>
      <c r="AE703" t="s"/>
      <c r="AF703" t="s"/>
      <c r="AG703" t="s"/>
      <c r="AH703" t="s"/>
      <c r="AI703" t="s"/>
      <c r="AJ703" t="s"/>
      <c r="AK703" t="s">
        <v>90</v>
      </c>
      <c r="AL703" t="s"/>
      <c r="AM703" t="s"/>
      <c r="AN703" t="s">
        <v>90</v>
      </c>
      <c r="AO703" t="s"/>
      <c r="AP703" t="n">
        <v>84</v>
      </c>
      <c r="AQ703" t="s">
        <v>91</v>
      </c>
      <c r="AR703" t="s"/>
      <c r="AS703" t="s"/>
      <c r="AT703" t="s">
        <v>92</v>
      </c>
      <c r="AU703" t="s">
        <v>90</v>
      </c>
      <c r="AV703" t="s"/>
      <c r="AW703" t="s"/>
      <c r="AX703" t="s">
        <v>93</v>
      </c>
      <c r="AY703" t="n">
        <v>1005644</v>
      </c>
      <c r="AZ703" t="s">
        <v>1438</v>
      </c>
      <c r="BA703" t="s">
        <v>2019</v>
      </c>
      <c r="BB703" t="s">
        <v>2020</v>
      </c>
      <c r="BC703" t="n">
        <v>4.904654</v>
      </c>
      <c r="BD703" t="n">
        <v>52.376756</v>
      </c>
      <c r="BE703" t="s">
        <v>2032</v>
      </c>
      <c r="BF703" t="s">
        <v>83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127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2014</v>
      </c>
      <c r="F704" t="n">
        <v>894583</v>
      </c>
      <c r="G704" t="s">
        <v>74</v>
      </c>
      <c r="H704" t="s">
        <v>75</v>
      </c>
      <c r="I704" t="s"/>
      <c r="J704" t="s">
        <v>76</v>
      </c>
      <c r="K704" t="n">
        <v>191</v>
      </c>
      <c r="L704" t="s">
        <v>77</v>
      </c>
      <c r="M704" t="s"/>
      <c r="N704" t="s">
        <v>2033</v>
      </c>
      <c r="O704" t="s">
        <v>79</v>
      </c>
      <c r="P704" t="s">
        <v>2016</v>
      </c>
      <c r="Q704" t="s"/>
      <c r="R704" t="s">
        <v>81</v>
      </c>
      <c r="S704" t="s">
        <v>1785</v>
      </c>
      <c r="T704" t="s">
        <v>83</v>
      </c>
      <c r="U704" t="s">
        <v>84</v>
      </c>
      <c r="V704" t="s">
        <v>85</v>
      </c>
      <c r="W704" t="s">
        <v>86</v>
      </c>
      <c r="X704" t="s"/>
      <c r="Y704" t="s">
        <v>87</v>
      </c>
      <c r="Z704">
        <f>HYPERLINK("https://hotelmonitor-cachepage.eclerx.com/savepage/tk_15441703638735812_sr_8422.html","info")</f>
        <v/>
      </c>
      <c r="AA704" t="n">
        <v>162775</v>
      </c>
      <c r="AB704" t="s">
        <v>2034</v>
      </c>
      <c r="AC704" t="s"/>
      <c r="AD704" t="s">
        <v>89</v>
      </c>
      <c r="AE704" t="s"/>
      <c r="AF704" t="s"/>
      <c r="AG704" t="s"/>
      <c r="AH704" t="s"/>
      <c r="AI704" t="s"/>
      <c r="AJ704" t="s"/>
      <c r="AK704" t="s">
        <v>90</v>
      </c>
      <c r="AL704" t="s"/>
      <c r="AM704" t="s"/>
      <c r="AN704" t="s">
        <v>90</v>
      </c>
      <c r="AO704" t="s"/>
      <c r="AP704" t="n">
        <v>84</v>
      </c>
      <c r="AQ704" t="s">
        <v>91</v>
      </c>
      <c r="AR704" t="s"/>
      <c r="AS704" t="s"/>
      <c r="AT704" t="s">
        <v>92</v>
      </c>
      <c r="AU704" t="s">
        <v>90</v>
      </c>
      <c r="AV704" t="s"/>
      <c r="AW704" t="s"/>
      <c r="AX704" t="s">
        <v>93</v>
      </c>
      <c r="AY704" t="n">
        <v>1005644</v>
      </c>
      <c r="AZ704" t="s">
        <v>1438</v>
      </c>
      <c r="BA704" t="s">
        <v>2019</v>
      </c>
      <c r="BB704" t="s">
        <v>2020</v>
      </c>
      <c r="BC704" t="n">
        <v>4.904654</v>
      </c>
      <c r="BD704" t="n">
        <v>52.376756</v>
      </c>
      <c r="BE704" t="s">
        <v>2028</v>
      </c>
      <c r="BF704" t="s">
        <v>83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127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2014</v>
      </c>
      <c r="F705" t="n">
        <v>894583</v>
      </c>
      <c r="G705" t="s">
        <v>74</v>
      </c>
      <c r="H705" t="s">
        <v>75</v>
      </c>
      <c r="I705" t="s"/>
      <c r="J705" t="s">
        <v>76</v>
      </c>
      <c r="K705" t="n">
        <v>329.5</v>
      </c>
      <c r="L705" t="s">
        <v>77</v>
      </c>
      <c r="M705" t="s"/>
      <c r="N705" t="s">
        <v>2035</v>
      </c>
      <c r="O705" t="s">
        <v>79</v>
      </c>
      <c r="P705" t="s">
        <v>2016</v>
      </c>
      <c r="Q705" t="s"/>
      <c r="R705" t="s">
        <v>81</v>
      </c>
      <c r="S705" t="s">
        <v>2036</v>
      </c>
      <c r="T705" t="s">
        <v>83</v>
      </c>
      <c r="U705" t="s">
        <v>84</v>
      </c>
      <c r="V705" t="s">
        <v>85</v>
      </c>
      <c r="W705" t="s">
        <v>86</v>
      </c>
      <c r="X705" t="s"/>
      <c r="Y705" t="s">
        <v>87</v>
      </c>
      <c r="Z705">
        <f>HYPERLINK("https://hotelmonitor-cachepage.eclerx.com/savepage/tk_15441703638735812_sr_8422.html","info")</f>
        <v/>
      </c>
      <c r="AA705" t="n">
        <v>162775</v>
      </c>
      <c r="AB705" t="s">
        <v>2037</v>
      </c>
      <c r="AC705" t="s"/>
      <c r="AD705" t="s">
        <v>89</v>
      </c>
      <c r="AE705" t="s"/>
      <c r="AF705" t="s"/>
      <c r="AG705" t="s"/>
      <c r="AH705" t="s"/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84</v>
      </c>
      <c r="AQ705" t="s">
        <v>91</v>
      </c>
      <c r="AR705" t="s"/>
      <c r="AS705" t="s"/>
      <c r="AT705" t="s">
        <v>92</v>
      </c>
      <c r="AU705" t="s">
        <v>90</v>
      </c>
      <c r="AV705" t="s"/>
      <c r="AW705" t="s"/>
      <c r="AX705" t="s">
        <v>93</v>
      </c>
      <c r="AY705" t="n">
        <v>1005644</v>
      </c>
      <c r="AZ705" t="s">
        <v>1438</v>
      </c>
      <c r="BA705" t="s">
        <v>2019</v>
      </c>
      <c r="BB705" t="s">
        <v>2020</v>
      </c>
      <c r="BC705" t="n">
        <v>4.904654</v>
      </c>
      <c r="BD705" t="n">
        <v>52.376756</v>
      </c>
      <c r="BE705" t="s">
        <v>2038</v>
      </c>
      <c r="BF705" t="s">
        <v>83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127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2014</v>
      </c>
      <c r="F706" t="n">
        <v>894583</v>
      </c>
      <c r="G706" t="s">
        <v>74</v>
      </c>
      <c r="H706" t="s">
        <v>75</v>
      </c>
      <c r="I706" t="s"/>
      <c r="J706" t="s">
        <v>76</v>
      </c>
      <c r="K706" t="n">
        <v>312.5</v>
      </c>
      <c r="L706" t="s">
        <v>77</v>
      </c>
      <c r="M706" t="s"/>
      <c r="N706" t="s">
        <v>2035</v>
      </c>
      <c r="O706" t="s">
        <v>79</v>
      </c>
      <c r="P706" t="s">
        <v>2016</v>
      </c>
      <c r="Q706" t="s"/>
      <c r="R706" t="s">
        <v>81</v>
      </c>
      <c r="S706" t="s">
        <v>2039</v>
      </c>
      <c r="T706" t="s">
        <v>83</v>
      </c>
      <c r="U706" t="s">
        <v>84</v>
      </c>
      <c r="V706" t="s">
        <v>85</v>
      </c>
      <c r="W706" t="s">
        <v>108</v>
      </c>
      <c r="X706" t="s"/>
      <c r="Y706" t="s">
        <v>87</v>
      </c>
      <c r="Z706">
        <f>HYPERLINK("https://hotelmonitor-cachepage.eclerx.com/savepage/tk_15441703638735812_sr_8422.html","info")</f>
        <v/>
      </c>
      <c r="AA706" t="n">
        <v>162775</v>
      </c>
      <c r="AB706" t="s">
        <v>2040</v>
      </c>
      <c r="AC706" t="s"/>
      <c r="AD706" t="s">
        <v>89</v>
      </c>
      <c r="AE706" t="s"/>
      <c r="AF706" t="s"/>
      <c r="AG706" t="s"/>
      <c r="AH706" t="s"/>
      <c r="AI706" t="s"/>
      <c r="AJ706" t="s"/>
      <c r="AK706" t="s">
        <v>90</v>
      </c>
      <c r="AL706" t="s"/>
      <c r="AM706" t="s"/>
      <c r="AN706" t="s">
        <v>90</v>
      </c>
      <c r="AO706" t="s"/>
      <c r="AP706" t="n">
        <v>84</v>
      </c>
      <c r="AQ706" t="s">
        <v>91</v>
      </c>
      <c r="AR706" t="s"/>
      <c r="AS706" t="s"/>
      <c r="AT706" t="s">
        <v>92</v>
      </c>
      <c r="AU706" t="s">
        <v>90</v>
      </c>
      <c r="AV706" t="s"/>
      <c r="AW706" t="s"/>
      <c r="AX706" t="s">
        <v>93</v>
      </c>
      <c r="AY706" t="n">
        <v>1005644</v>
      </c>
      <c r="AZ706" t="s">
        <v>1438</v>
      </c>
      <c r="BA706" t="s">
        <v>2019</v>
      </c>
      <c r="BB706" t="s">
        <v>2020</v>
      </c>
      <c r="BC706" t="n">
        <v>4.904654</v>
      </c>
      <c r="BD706" t="n">
        <v>52.376756</v>
      </c>
      <c r="BE706" t="s">
        <v>2041</v>
      </c>
      <c r="BF706" t="s">
        <v>83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127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2014</v>
      </c>
      <c r="F707" t="n">
        <v>894583</v>
      </c>
      <c r="G707" t="s">
        <v>74</v>
      </c>
      <c r="H707" t="s">
        <v>75</v>
      </c>
      <c r="I707" t="s"/>
      <c r="J707" t="s">
        <v>76</v>
      </c>
      <c r="K707" t="n">
        <v>296.5</v>
      </c>
      <c r="L707" t="s">
        <v>77</v>
      </c>
      <c r="M707" t="s"/>
      <c r="N707" t="s">
        <v>2042</v>
      </c>
      <c r="O707" t="s">
        <v>79</v>
      </c>
      <c r="P707" t="s">
        <v>2016</v>
      </c>
      <c r="Q707" t="s"/>
      <c r="R707" t="s">
        <v>81</v>
      </c>
      <c r="S707" t="s">
        <v>830</v>
      </c>
      <c r="T707" t="s">
        <v>83</v>
      </c>
      <c r="U707" t="s">
        <v>84</v>
      </c>
      <c r="V707" t="s">
        <v>85</v>
      </c>
      <c r="W707" t="s">
        <v>108</v>
      </c>
      <c r="X707" t="s"/>
      <c r="Y707" t="s">
        <v>87</v>
      </c>
      <c r="Z707">
        <f>HYPERLINK("https://hotelmonitor-cachepage.eclerx.com/savepage/tk_15441703638735812_sr_8422.html","info")</f>
        <v/>
      </c>
      <c r="AA707" t="n">
        <v>162775</v>
      </c>
      <c r="AB707" t="s">
        <v>2043</v>
      </c>
      <c r="AC707" t="s"/>
      <c r="AD707" t="s">
        <v>89</v>
      </c>
      <c r="AE707" t="s"/>
      <c r="AF707" t="s"/>
      <c r="AG707" t="s"/>
      <c r="AH707" t="s"/>
      <c r="AI707" t="s"/>
      <c r="AJ707" t="s"/>
      <c r="AK707" t="s">
        <v>90</v>
      </c>
      <c r="AL707" t="s"/>
      <c r="AM707" t="s"/>
      <c r="AN707" t="s">
        <v>90</v>
      </c>
      <c r="AO707" t="s"/>
      <c r="AP707" t="n">
        <v>84</v>
      </c>
      <c r="AQ707" t="s">
        <v>91</v>
      </c>
      <c r="AR707" t="s"/>
      <c r="AS707" t="s"/>
      <c r="AT707" t="s">
        <v>92</v>
      </c>
      <c r="AU707" t="s">
        <v>90</v>
      </c>
      <c r="AV707" t="s"/>
      <c r="AW707" t="s"/>
      <c r="AX707" t="s">
        <v>93</v>
      </c>
      <c r="AY707" t="n">
        <v>1005644</v>
      </c>
      <c r="AZ707" t="s">
        <v>1438</v>
      </c>
      <c r="BA707" t="s">
        <v>2019</v>
      </c>
      <c r="BB707" t="s">
        <v>2020</v>
      </c>
      <c r="BC707" t="n">
        <v>4.904654</v>
      </c>
      <c r="BD707" t="n">
        <v>52.376756</v>
      </c>
      <c r="BE707" t="s">
        <v>1089</v>
      </c>
      <c r="BF707" t="s">
        <v>83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127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2014</v>
      </c>
      <c r="F708" t="n">
        <v>894583</v>
      </c>
      <c r="G708" t="s">
        <v>74</v>
      </c>
      <c r="H708" t="s">
        <v>75</v>
      </c>
      <c r="I708" t="s"/>
      <c r="J708" t="s">
        <v>76</v>
      </c>
      <c r="K708" t="n">
        <v>205.5</v>
      </c>
      <c r="L708" t="s">
        <v>77</v>
      </c>
      <c r="M708" t="s"/>
      <c r="N708" t="s">
        <v>2026</v>
      </c>
      <c r="O708" t="s">
        <v>79</v>
      </c>
      <c r="P708" t="s">
        <v>2016</v>
      </c>
      <c r="Q708" t="s"/>
      <c r="R708" t="s">
        <v>81</v>
      </c>
      <c r="S708" t="s">
        <v>816</v>
      </c>
      <c r="T708" t="s">
        <v>83</v>
      </c>
      <c r="U708" t="s">
        <v>84</v>
      </c>
      <c r="V708" t="s">
        <v>85</v>
      </c>
      <c r="W708" t="s">
        <v>86</v>
      </c>
      <c r="X708" t="s"/>
      <c r="Y708" t="s">
        <v>87</v>
      </c>
      <c r="Z708">
        <f>HYPERLINK("https://hotelmonitor-cachepage.eclerx.com/savepage/tk_15441703638735812_sr_8422.html","info")</f>
        <v/>
      </c>
      <c r="AA708" t="n">
        <v>162775</v>
      </c>
      <c r="AB708" t="s">
        <v>2044</v>
      </c>
      <c r="AC708" t="s"/>
      <c r="AD708" t="s">
        <v>89</v>
      </c>
      <c r="AE708" t="s"/>
      <c r="AF708" t="s"/>
      <c r="AG708" t="s"/>
      <c r="AH708" t="s"/>
      <c r="AI708" t="s"/>
      <c r="AJ708" t="s"/>
      <c r="AK708" t="s">
        <v>90</v>
      </c>
      <c r="AL708" t="s"/>
      <c r="AM708" t="s"/>
      <c r="AN708" t="s">
        <v>90</v>
      </c>
      <c r="AO708" t="s"/>
      <c r="AP708" t="n">
        <v>84</v>
      </c>
      <c r="AQ708" t="s">
        <v>91</v>
      </c>
      <c r="AR708" t="s"/>
      <c r="AS708" t="s"/>
      <c r="AT708" t="s">
        <v>92</v>
      </c>
      <c r="AU708" t="s">
        <v>90</v>
      </c>
      <c r="AV708" t="s"/>
      <c r="AW708" t="s"/>
      <c r="AX708" t="s">
        <v>93</v>
      </c>
      <c r="AY708" t="n">
        <v>1005644</v>
      </c>
      <c r="AZ708" t="s">
        <v>1438</v>
      </c>
      <c r="BA708" t="s">
        <v>2019</v>
      </c>
      <c r="BB708" t="s">
        <v>2020</v>
      </c>
      <c r="BC708" t="n">
        <v>4.904654</v>
      </c>
      <c r="BD708" t="n">
        <v>52.376756</v>
      </c>
      <c r="BE708" t="s">
        <v>818</v>
      </c>
      <c r="BF708" t="s">
        <v>83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127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2014</v>
      </c>
      <c r="F709" t="n">
        <v>894583</v>
      </c>
      <c r="G709" t="s">
        <v>74</v>
      </c>
      <c r="H709" t="s">
        <v>75</v>
      </c>
      <c r="I709" t="s"/>
      <c r="J709" t="s">
        <v>76</v>
      </c>
      <c r="K709" t="n">
        <v>227.5</v>
      </c>
      <c r="L709" t="s">
        <v>77</v>
      </c>
      <c r="M709" t="s"/>
      <c r="N709" t="s">
        <v>2045</v>
      </c>
      <c r="O709" t="s">
        <v>79</v>
      </c>
      <c r="P709" t="s">
        <v>2016</v>
      </c>
      <c r="Q709" t="s"/>
      <c r="R709" t="s">
        <v>81</v>
      </c>
      <c r="S709" t="s">
        <v>1594</v>
      </c>
      <c r="T709" t="s">
        <v>83</v>
      </c>
      <c r="U709" t="s">
        <v>84</v>
      </c>
      <c r="V709" t="s">
        <v>85</v>
      </c>
      <c r="W709" t="s">
        <v>86</v>
      </c>
      <c r="X709" t="s"/>
      <c r="Y709" t="s">
        <v>87</v>
      </c>
      <c r="Z709">
        <f>HYPERLINK("https://hotelmonitor-cachepage.eclerx.com/savepage/tk_15441703638735812_sr_8422.html","info")</f>
        <v/>
      </c>
      <c r="AA709" t="n">
        <v>162775</v>
      </c>
      <c r="AB709" t="s">
        <v>2046</v>
      </c>
      <c r="AC709" t="s"/>
      <c r="AD709" t="s">
        <v>89</v>
      </c>
      <c r="AE709" t="s"/>
      <c r="AF709" t="s"/>
      <c r="AG709" t="s"/>
      <c r="AH709" t="s"/>
      <c r="AI709" t="s"/>
      <c r="AJ709" t="s"/>
      <c r="AK709" t="s">
        <v>90</v>
      </c>
      <c r="AL709" t="s"/>
      <c r="AM709" t="s"/>
      <c r="AN709" t="s">
        <v>90</v>
      </c>
      <c r="AO709" t="s"/>
      <c r="AP709" t="n">
        <v>84</v>
      </c>
      <c r="AQ709" t="s">
        <v>91</v>
      </c>
      <c r="AR709" t="s"/>
      <c r="AS709" t="s"/>
      <c r="AT709" t="s">
        <v>92</v>
      </c>
      <c r="AU709" t="s">
        <v>90</v>
      </c>
      <c r="AV709" t="s"/>
      <c r="AW709" t="s"/>
      <c r="AX709" t="s">
        <v>93</v>
      </c>
      <c r="AY709" t="n">
        <v>1005644</v>
      </c>
      <c r="AZ709" t="s">
        <v>1438</v>
      </c>
      <c r="BA709" t="s">
        <v>2019</v>
      </c>
      <c r="BB709" t="s">
        <v>2020</v>
      </c>
      <c r="BC709" t="n">
        <v>4.904654</v>
      </c>
      <c r="BD709" t="n">
        <v>52.376756</v>
      </c>
      <c r="BE709" t="s">
        <v>1372</v>
      </c>
      <c r="BF709" t="s">
        <v>83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127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2014</v>
      </c>
      <c r="F710" t="n">
        <v>894583</v>
      </c>
      <c r="G710" t="s">
        <v>74</v>
      </c>
      <c r="H710" t="s">
        <v>75</v>
      </c>
      <c r="I710" t="s"/>
      <c r="J710" t="s">
        <v>76</v>
      </c>
      <c r="K710" t="n">
        <v>211</v>
      </c>
      <c r="L710" t="s">
        <v>77</v>
      </c>
      <c r="M710" t="s"/>
      <c r="N710" t="s">
        <v>2045</v>
      </c>
      <c r="O710" t="s">
        <v>79</v>
      </c>
      <c r="P710" t="s">
        <v>2016</v>
      </c>
      <c r="Q710" t="s"/>
      <c r="R710" t="s">
        <v>81</v>
      </c>
      <c r="S710" t="s">
        <v>328</v>
      </c>
      <c r="T710" t="s">
        <v>83</v>
      </c>
      <c r="U710" t="s">
        <v>84</v>
      </c>
      <c r="V710" t="s">
        <v>85</v>
      </c>
      <c r="W710" t="s">
        <v>86</v>
      </c>
      <c r="X710" t="s"/>
      <c r="Y710" t="s">
        <v>87</v>
      </c>
      <c r="Z710">
        <f>HYPERLINK("https://hotelmonitor-cachepage.eclerx.com/savepage/tk_15441703638735812_sr_8422.html","info")</f>
        <v/>
      </c>
      <c r="AA710" t="n">
        <v>162775</v>
      </c>
      <c r="AB710" t="s">
        <v>2047</v>
      </c>
      <c r="AC710" t="s"/>
      <c r="AD710" t="s">
        <v>89</v>
      </c>
      <c r="AE710" t="s"/>
      <c r="AF710" t="s"/>
      <c r="AG710" t="s"/>
      <c r="AH710" t="s"/>
      <c r="AI710" t="s"/>
      <c r="AJ710" t="s"/>
      <c r="AK710" t="s">
        <v>90</v>
      </c>
      <c r="AL710" t="s"/>
      <c r="AM710" t="s"/>
      <c r="AN710" t="s">
        <v>90</v>
      </c>
      <c r="AO710" t="s"/>
      <c r="AP710" t="n">
        <v>84</v>
      </c>
      <c r="AQ710" t="s">
        <v>91</v>
      </c>
      <c r="AR710" t="s"/>
      <c r="AS710" t="s"/>
      <c r="AT710" t="s">
        <v>92</v>
      </c>
      <c r="AU710" t="s">
        <v>90</v>
      </c>
      <c r="AV710" t="s"/>
      <c r="AW710" t="s"/>
      <c r="AX710" t="s">
        <v>93</v>
      </c>
      <c r="AY710" t="n">
        <v>1005644</v>
      </c>
      <c r="AZ710" t="s">
        <v>1438</v>
      </c>
      <c r="BA710" t="s">
        <v>2019</v>
      </c>
      <c r="BB710" t="s">
        <v>2020</v>
      </c>
      <c r="BC710" t="n">
        <v>4.904654</v>
      </c>
      <c r="BD710" t="n">
        <v>52.376756</v>
      </c>
      <c r="BE710" t="s">
        <v>320</v>
      </c>
      <c r="BF710" t="s">
        <v>83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127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2014</v>
      </c>
      <c r="F711" t="n">
        <v>894583</v>
      </c>
      <c r="G711" t="s">
        <v>74</v>
      </c>
      <c r="H711" t="s">
        <v>75</v>
      </c>
      <c r="I711" t="s"/>
      <c r="J711" t="s">
        <v>76</v>
      </c>
      <c r="K711" t="n">
        <v>264</v>
      </c>
      <c r="L711" t="s">
        <v>77</v>
      </c>
      <c r="M711" t="s"/>
      <c r="N711" t="s">
        <v>2042</v>
      </c>
      <c r="O711" t="s">
        <v>79</v>
      </c>
      <c r="P711" t="s">
        <v>2016</v>
      </c>
      <c r="Q711" t="s"/>
      <c r="R711" t="s">
        <v>81</v>
      </c>
      <c r="S711" t="s">
        <v>2048</v>
      </c>
      <c r="T711" t="s">
        <v>83</v>
      </c>
      <c r="U711" t="s">
        <v>84</v>
      </c>
      <c r="V711" t="s">
        <v>85</v>
      </c>
      <c r="W711" t="s">
        <v>86</v>
      </c>
      <c r="X711" t="s"/>
      <c r="Y711" t="s">
        <v>87</v>
      </c>
      <c r="Z711">
        <f>HYPERLINK("https://hotelmonitor-cachepage.eclerx.com/savepage/tk_15441703638735812_sr_8422.html","info")</f>
        <v/>
      </c>
      <c r="AA711" t="n">
        <v>162775</v>
      </c>
      <c r="AB711" t="s">
        <v>2049</v>
      </c>
      <c r="AC711" t="s"/>
      <c r="AD711" t="s">
        <v>89</v>
      </c>
      <c r="AE711" t="s"/>
      <c r="AF711" t="s"/>
      <c r="AG711" t="s"/>
      <c r="AH711" t="s"/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84</v>
      </c>
      <c r="AQ711" t="s">
        <v>91</v>
      </c>
      <c r="AR711" t="s"/>
      <c r="AS711" t="s"/>
      <c r="AT711" t="s">
        <v>92</v>
      </c>
      <c r="AU711" t="s">
        <v>90</v>
      </c>
      <c r="AV711" t="s"/>
      <c r="AW711" t="s"/>
      <c r="AX711" t="s">
        <v>93</v>
      </c>
      <c r="AY711" t="n">
        <v>1005644</v>
      </c>
      <c r="AZ711" t="s">
        <v>1438</v>
      </c>
      <c r="BA711" t="s">
        <v>2019</v>
      </c>
      <c r="BB711" t="s">
        <v>2020</v>
      </c>
      <c r="BC711" t="n">
        <v>4.904654</v>
      </c>
      <c r="BD711" t="n">
        <v>52.376756</v>
      </c>
      <c r="BE711" t="s">
        <v>2050</v>
      </c>
      <c r="BF711" t="s">
        <v>83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127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2014</v>
      </c>
      <c r="F712" t="n">
        <v>894583</v>
      </c>
      <c r="G712" t="s">
        <v>74</v>
      </c>
      <c r="H712" t="s">
        <v>75</v>
      </c>
      <c r="I712" t="s"/>
      <c r="J712" t="s">
        <v>76</v>
      </c>
      <c r="K712" t="n">
        <v>191</v>
      </c>
      <c r="L712" t="s">
        <v>77</v>
      </c>
      <c r="M712" t="s"/>
      <c r="N712" t="s">
        <v>2051</v>
      </c>
      <c r="O712" t="s">
        <v>79</v>
      </c>
      <c r="P712" t="s">
        <v>2016</v>
      </c>
      <c r="Q712" t="s"/>
      <c r="R712" t="s">
        <v>81</v>
      </c>
      <c r="S712" t="s">
        <v>1785</v>
      </c>
      <c r="T712" t="s">
        <v>83</v>
      </c>
      <c r="U712" t="s">
        <v>84</v>
      </c>
      <c r="V712" t="s">
        <v>85</v>
      </c>
      <c r="W712" t="s">
        <v>86</v>
      </c>
      <c r="X712" t="s"/>
      <c r="Y712" t="s">
        <v>87</v>
      </c>
      <c r="Z712">
        <f>HYPERLINK("https://hotelmonitor-cachepage.eclerx.com/savepage/tk_15441703638735812_sr_8422.html","info")</f>
        <v/>
      </c>
      <c r="AA712" t="n">
        <v>162775</v>
      </c>
      <c r="AB712" t="s">
        <v>2052</v>
      </c>
      <c r="AC712" t="s"/>
      <c r="AD712" t="s">
        <v>89</v>
      </c>
      <c r="AE712" t="s"/>
      <c r="AF712" t="s"/>
      <c r="AG712" t="s"/>
      <c r="AH712" t="s"/>
      <c r="AI712" t="s"/>
      <c r="AJ712" t="s"/>
      <c r="AK712" t="s">
        <v>90</v>
      </c>
      <c r="AL712" t="s"/>
      <c r="AM712" t="s"/>
      <c r="AN712" t="s">
        <v>90</v>
      </c>
      <c r="AO712" t="s"/>
      <c r="AP712" t="n">
        <v>84</v>
      </c>
      <c r="AQ712" t="s">
        <v>91</v>
      </c>
      <c r="AR712" t="s"/>
      <c r="AS712" t="s"/>
      <c r="AT712" t="s">
        <v>92</v>
      </c>
      <c r="AU712" t="s">
        <v>90</v>
      </c>
      <c r="AV712" t="s"/>
      <c r="AW712" t="s"/>
      <c r="AX712" t="s">
        <v>93</v>
      </c>
      <c r="AY712" t="n">
        <v>1005644</v>
      </c>
      <c r="AZ712" t="s">
        <v>1438</v>
      </c>
      <c r="BA712" t="s">
        <v>2019</v>
      </c>
      <c r="BB712" t="s">
        <v>2020</v>
      </c>
      <c r="BC712" t="n">
        <v>4.904654</v>
      </c>
      <c r="BD712" t="n">
        <v>52.376756</v>
      </c>
      <c r="BE712" t="s">
        <v>2028</v>
      </c>
      <c r="BF712" t="s">
        <v>83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127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2014</v>
      </c>
      <c r="F713" t="n">
        <v>894583</v>
      </c>
      <c r="G713" t="s">
        <v>74</v>
      </c>
      <c r="H713" t="s">
        <v>75</v>
      </c>
      <c r="I713" t="s"/>
      <c r="J713" t="s">
        <v>76</v>
      </c>
      <c r="K713" t="n">
        <v>223.5</v>
      </c>
      <c r="L713" t="s">
        <v>77</v>
      </c>
      <c r="M713" t="s"/>
      <c r="N713" t="s">
        <v>2033</v>
      </c>
      <c r="O713" t="s">
        <v>79</v>
      </c>
      <c r="P713" t="s">
        <v>2016</v>
      </c>
      <c r="Q713" t="s"/>
      <c r="R713" t="s">
        <v>81</v>
      </c>
      <c r="S713" t="s">
        <v>2053</v>
      </c>
      <c r="T713" t="s">
        <v>83</v>
      </c>
      <c r="U713" t="s">
        <v>84</v>
      </c>
      <c r="V713" t="s">
        <v>85</v>
      </c>
      <c r="W713" t="s">
        <v>108</v>
      </c>
      <c r="X713" t="s"/>
      <c r="Y713" t="s">
        <v>87</v>
      </c>
      <c r="Z713">
        <f>HYPERLINK("https://hotelmonitor-cachepage.eclerx.com/savepage/tk_15441703638735812_sr_8422.html","info")</f>
        <v/>
      </c>
      <c r="AA713" t="n">
        <v>162775</v>
      </c>
      <c r="AB713" t="s">
        <v>2054</v>
      </c>
      <c r="AC713" t="s"/>
      <c r="AD713" t="s">
        <v>89</v>
      </c>
      <c r="AE713" t="s"/>
      <c r="AF713" t="s"/>
      <c r="AG713" t="s"/>
      <c r="AH713" t="s"/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84</v>
      </c>
      <c r="AQ713" t="s">
        <v>91</v>
      </c>
      <c r="AR713" t="s"/>
      <c r="AS713" t="s"/>
      <c r="AT713" t="s">
        <v>92</v>
      </c>
      <c r="AU713" t="s">
        <v>90</v>
      </c>
      <c r="AV713" t="s"/>
      <c r="AW713" t="s"/>
      <c r="AX713" t="s">
        <v>93</v>
      </c>
      <c r="AY713" t="n">
        <v>1005644</v>
      </c>
      <c r="AZ713" t="s">
        <v>1438</v>
      </c>
      <c r="BA713" t="s">
        <v>2019</v>
      </c>
      <c r="BB713" t="s">
        <v>2020</v>
      </c>
      <c r="BC713" t="n">
        <v>4.904654</v>
      </c>
      <c r="BD713" t="n">
        <v>52.376756</v>
      </c>
      <c r="BE713" t="s">
        <v>2055</v>
      </c>
      <c r="BF713" t="s">
        <v>83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127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2014</v>
      </c>
      <c r="F714" t="n">
        <v>894583</v>
      </c>
      <c r="G714" t="s">
        <v>74</v>
      </c>
      <c r="H714" t="s">
        <v>75</v>
      </c>
      <c r="I714" t="s"/>
      <c r="J714" t="s">
        <v>76</v>
      </c>
      <c r="K714" t="n">
        <v>231.75</v>
      </c>
      <c r="L714" t="s">
        <v>77</v>
      </c>
      <c r="M714" t="s"/>
      <c r="N714" t="s">
        <v>2056</v>
      </c>
      <c r="O714" t="s">
        <v>79</v>
      </c>
      <c r="P714" t="s">
        <v>2016</v>
      </c>
      <c r="Q714" t="s"/>
      <c r="R714" t="s">
        <v>81</v>
      </c>
      <c r="S714" t="s">
        <v>2057</v>
      </c>
      <c r="T714" t="s">
        <v>83</v>
      </c>
      <c r="U714" t="s">
        <v>84</v>
      </c>
      <c r="V714" t="s">
        <v>85</v>
      </c>
      <c r="W714" t="s">
        <v>86</v>
      </c>
      <c r="X714" t="s"/>
      <c r="Y714" t="s">
        <v>87</v>
      </c>
      <c r="Z714">
        <f>HYPERLINK("https://hotelmonitor-cachepage.eclerx.com/savepage/tk_15441703638735812_sr_8422.html","info")</f>
        <v/>
      </c>
      <c r="AA714" t="n">
        <v>162775</v>
      </c>
      <c r="AB714" t="s">
        <v>2058</v>
      </c>
      <c r="AC714" t="s"/>
      <c r="AD714" t="s">
        <v>89</v>
      </c>
      <c r="AE714" t="s"/>
      <c r="AF714" t="s"/>
      <c r="AG714" t="s"/>
      <c r="AH714" t="s"/>
      <c r="AI714" t="s"/>
      <c r="AJ714" t="s"/>
      <c r="AK714" t="s">
        <v>90</v>
      </c>
      <c r="AL714" t="s"/>
      <c r="AM714" t="s"/>
      <c r="AN714" t="s">
        <v>90</v>
      </c>
      <c r="AO714" t="s"/>
      <c r="AP714" t="n">
        <v>84</v>
      </c>
      <c r="AQ714" t="s">
        <v>91</v>
      </c>
      <c r="AR714" t="s"/>
      <c r="AS714" t="s"/>
      <c r="AT714" t="s">
        <v>92</v>
      </c>
      <c r="AU714" t="s">
        <v>90</v>
      </c>
      <c r="AV714" t="s"/>
      <c r="AW714" t="s"/>
      <c r="AX714" t="s">
        <v>93</v>
      </c>
      <c r="AY714" t="n">
        <v>1005644</v>
      </c>
      <c r="AZ714" t="s">
        <v>1438</v>
      </c>
      <c r="BA714" t="s">
        <v>2019</v>
      </c>
      <c r="BB714" t="s">
        <v>2020</v>
      </c>
      <c r="BC714" t="n">
        <v>4.904654</v>
      </c>
      <c r="BD714" t="n">
        <v>52.376756</v>
      </c>
      <c r="BE714" t="s">
        <v>2055</v>
      </c>
      <c r="BF714" t="s">
        <v>83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127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2014</v>
      </c>
      <c r="F715" t="n">
        <v>894583</v>
      </c>
      <c r="G715" t="s">
        <v>74</v>
      </c>
      <c r="H715" t="s">
        <v>75</v>
      </c>
      <c r="I715" t="s"/>
      <c r="J715" t="s">
        <v>76</v>
      </c>
      <c r="K715" t="n">
        <v>258</v>
      </c>
      <c r="L715" t="s">
        <v>77</v>
      </c>
      <c r="M715" t="s"/>
      <c r="N715" t="s">
        <v>2015</v>
      </c>
      <c r="O715" t="s">
        <v>79</v>
      </c>
      <c r="P715" t="s">
        <v>2016</v>
      </c>
      <c r="Q715" t="s"/>
      <c r="R715" t="s">
        <v>81</v>
      </c>
      <c r="S715" t="s">
        <v>2059</v>
      </c>
      <c r="T715" t="s">
        <v>83</v>
      </c>
      <c r="U715" t="s">
        <v>84</v>
      </c>
      <c r="V715" t="s">
        <v>85</v>
      </c>
      <c r="W715" t="s">
        <v>86</v>
      </c>
      <c r="X715" t="s"/>
      <c r="Y715" t="s">
        <v>87</v>
      </c>
      <c r="Z715">
        <f>HYPERLINK("https://hotelmonitor-cachepage.eclerx.com/savepage/tk_15441703638735812_sr_8422.html","info")</f>
        <v/>
      </c>
      <c r="AA715" t="n">
        <v>162775</v>
      </c>
      <c r="AB715" t="s">
        <v>2060</v>
      </c>
      <c r="AC715" t="s"/>
      <c r="AD715" t="s">
        <v>89</v>
      </c>
      <c r="AE715" t="s"/>
      <c r="AF715" t="s"/>
      <c r="AG715" t="s"/>
      <c r="AH715" t="s"/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84</v>
      </c>
      <c r="AQ715" t="s">
        <v>91</v>
      </c>
      <c r="AR715" t="s"/>
      <c r="AS715" t="s"/>
      <c r="AT715" t="s">
        <v>92</v>
      </c>
      <c r="AU715" t="s">
        <v>90</v>
      </c>
      <c r="AV715" t="s"/>
      <c r="AW715" t="s"/>
      <c r="AX715" t="s">
        <v>93</v>
      </c>
      <c r="AY715" t="n">
        <v>1005644</v>
      </c>
      <c r="AZ715" t="s">
        <v>1438</v>
      </c>
      <c r="BA715" t="s">
        <v>2019</v>
      </c>
      <c r="BB715" t="s">
        <v>2020</v>
      </c>
      <c r="BC715" t="n">
        <v>4.904654</v>
      </c>
      <c r="BD715" t="n">
        <v>52.376756</v>
      </c>
      <c r="BE715" t="s">
        <v>2061</v>
      </c>
      <c r="BF715" t="s">
        <v>83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127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2014</v>
      </c>
      <c r="F716" t="n">
        <v>894583</v>
      </c>
      <c r="G716" t="s">
        <v>74</v>
      </c>
      <c r="H716" t="s">
        <v>75</v>
      </c>
      <c r="I716" t="s"/>
      <c r="J716" t="s">
        <v>76</v>
      </c>
      <c r="K716" t="n">
        <v>366</v>
      </c>
      <c r="L716" t="s">
        <v>77</v>
      </c>
      <c r="M716" t="s"/>
      <c r="N716" t="s">
        <v>325</v>
      </c>
      <c r="O716" t="s">
        <v>79</v>
      </c>
      <c r="P716" t="s">
        <v>2016</v>
      </c>
      <c r="Q716" t="s"/>
      <c r="R716" t="s">
        <v>81</v>
      </c>
      <c r="S716" t="s">
        <v>2062</v>
      </c>
      <c r="T716" t="s">
        <v>83</v>
      </c>
      <c r="U716" t="s">
        <v>84</v>
      </c>
      <c r="V716" t="s">
        <v>85</v>
      </c>
      <c r="W716" t="s">
        <v>108</v>
      </c>
      <c r="X716" t="s"/>
      <c r="Y716" t="s">
        <v>87</v>
      </c>
      <c r="Z716">
        <f>HYPERLINK("https://hotelmonitor-cachepage.eclerx.com/savepage/tk_15441703638735812_sr_8422.html","info")</f>
        <v/>
      </c>
      <c r="AA716" t="n">
        <v>162775</v>
      </c>
      <c r="AB716" t="s">
        <v>2063</v>
      </c>
      <c r="AC716" t="s"/>
      <c r="AD716" t="s">
        <v>89</v>
      </c>
      <c r="AE716" t="s"/>
      <c r="AF716" t="s"/>
      <c r="AG716" t="s"/>
      <c r="AH716" t="s"/>
      <c r="AI716" t="s"/>
      <c r="AJ716" t="s"/>
      <c r="AK716" t="s">
        <v>90</v>
      </c>
      <c r="AL716" t="s"/>
      <c r="AM716" t="s"/>
      <c r="AN716" t="s">
        <v>90</v>
      </c>
      <c r="AO716" t="s"/>
      <c r="AP716" t="n">
        <v>84</v>
      </c>
      <c r="AQ716" t="s">
        <v>91</v>
      </c>
      <c r="AR716" t="s"/>
      <c r="AS716" t="s"/>
      <c r="AT716" t="s">
        <v>92</v>
      </c>
      <c r="AU716" t="s">
        <v>90</v>
      </c>
      <c r="AV716" t="s"/>
      <c r="AW716" t="s"/>
      <c r="AX716" t="s">
        <v>90</v>
      </c>
      <c r="AY716" t="n">
        <v>1005644</v>
      </c>
      <c r="AZ716" t="s">
        <v>1438</v>
      </c>
      <c r="BA716" t="s">
        <v>2019</v>
      </c>
      <c r="BB716" t="s">
        <v>2020</v>
      </c>
      <c r="BC716" t="n">
        <v>4.904654</v>
      </c>
      <c r="BD716" t="n">
        <v>52.376756</v>
      </c>
      <c r="BE716" t="s">
        <v>2064</v>
      </c>
      <c r="BF716" t="s">
        <v>83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127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2014</v>
      </c>
      <c r="F717" t="n">
        <v>894583</v>
      </c>
      <c r="G717" t="s">
        <v>74</v>
      </c>
      <c r="H717" t="s">
        <v>75</v>
      </c>
      <c r="I717" t="s"/>
      <c r="J717" t="s">
        <v>76</v>
      </c>
      <c r="K717" t="n">
        <v>284</v>
      </c>
      <c r="L717" t="s">
        <v>77</v>
      </c>
      <c r="M717" t="s"/>
      <c r="N717" t="s">
        <v>2042</v>
      </c>
      <c r="O717" t="s">
        <v>79</v>
      </c>
      <c r="P717" t="s">
        <v>2016</v>
      </c>
      <c r="Q717" t="s"/>
      <c r="R717" t="s">
        <v>81</v>
      </c>
      <c r="S717" t="s">
        <v>2065</v>
      </c>
      <c r="T717" t="s">
        <v>83</v>
      </c>
      <c r="U717" t="s">
        <v>84</v>
      </c>
      <c r="V717" t="s">
        <v>85</v>
      </c>
      <c r="W717" t="s">
        <v>86</v>
      </c>
      <c r="X717" t="s"/>
      <c r="Y717" t="s">
        <v>87</v>
      </c>
      <c r="Z717">
        <f>HYPERLINK("https://hotelmonitor-cachepage.eclerx.com/savepage/tk_15441703638735812_sr_8422.html","info")</f>
        <v/>
      </c>
      <c r="AA717" t="n">
        <v>162775</v>
      </c>
      <c r="AB717" t="s">
        <v>2066</v>
      </c>
      <c r="AC717" t="s"/>
      <c r="AD717" t="s">
        <v>89</v>
      </c>
      <c r="AE717" t="s"/>
      <c r="AF717" t="s"/>
      <c r="AG717" t="s"/>
      <c r="AH717" t="s"/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84</v>
      </c>
      <c r="AQ717" t="s">
        <v>91</v>
      </c>
      <c r="AR717" t="s"/>
      <c r="AS717" t="s"/>
      <c r="AT717" t="s">
        <v>92</v>
      </c>
      <c r="AU717" t="s">
        <v>90</v>
      </c>
      <c r="AV717" t="s"/>
      <c r="AW717" t="s"/>
      <c r="AX717" t="s">
        <v>93</v>
      </c>
      <c r="AY717" t="n">
        <v>1005644</v>
      </c>
      <c r="AZ717" t="s">
        <v>1438</v>
      </c>
      <c r="BA717" t="s">
        <v>2019</v>
      </c>
      <c r="BB717" t="s">
        <v>2020</v>
      </c>
      <c r="BC717" t="n">
        <v>4.904654</v>
      </c>
      <c r="BD717" t="n">
        <v>52.376756</v>
      </c>
      <c r="BE717" t="s">
        <v>2067</v>
      </c>
      <c r="BF717" t="s">
        <v>83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127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2014</v>
      </c>
      <c r="F718" t="n">
        <v>894583</v>
      </c>
      <c r="G718" t="s">
        <v>74</v>
      </c>
      <c r="H718" t="s">
        <v>75</v>
      </c>
      <c r="I718" t="s"/>
      <c r="J718" t="s">
        <v>76</v>
      </c>
      <c r="K718" t="n">
        <v>281.75</v>
      </c>
      <c r="L718" t="s">
        <v>77</v>
      </c>
      <c r="M718" t="s"/>
      <c r="N718" t="s">
        <v>2015</v>
      </c>
      <c r="O718" t="s">
        <v>79</v>
      </c>
      <c r="P718" t="s">
        <v>2016</v>
      </c>
      <c r="Q718" t="s"/>
      <c r="R718" t="s">
        <v>81</v>
      </c>
      <c r="S718" t="s">
        <v>771</v>
      </c>
      <c r="T718" t="s">
        <v>83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HYPERLINK("https://hotelmonitor-cachepage.eclerx.com/savepage/tk_15441703638735812_sr_8422.html","info")</f>
        <v/>
      </c>
      <c r="AA718" t="n">
        <v>162775</v>
      </c>
      <c r="AB718" t="s">
        <v>2068</v>
      </c>
      <c r="AC718" t="s"/>
      <c r="AD718" t="s">
        <v>89</v>
      </c>
      <c r="AE718" t="s"/>
      <c r="AF718" t="s"/>
      <c r="AG718" t="s"/>
      <c r="AH718" t="s"/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84</v>
      </c>
      <c r="AQ718" t="s">
        <v>91</v>
      </c>
      <c r="AR718" t="s"/>
      <c r="AS718" t="s"/>
      <c r="AT718" t="s">
        <v>92</v>
      </c>
      <c r="AU718" t="s">
        <v>90</v>
      </c>
      <c r="AV718" t="s"/>
      <c r="AW718" t="s"/>
      <c r="AX718" t="s">
        <v>93</v>
      </c>
      <c r="AY718" t="n">
        <v>1005644</v>
      </c>
      <c r="AZ718" t="s">
        <v>1438</v>
      </c>
      <c r="BA718" t="s">
        <v>2019</v>
      </c>
      <c r="BB718" t="s">
        <v>2020</v>
      </c>
      <c r="BC718" t="n">
        <v>4.904654</v>
      </c>
      <c r="BD718" t="n">
        <v>52.376756</v>
      </c>
      <c r="BE718" t="s">
        <v>2069</v>
      </c>
      <c r="BF718" t="s">
        <v>83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127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2014</v>
      </c>
      <c r="F719" t="n">
        <v>894583</v>
      </c>
      <c r="G719" t="s">
        <v>74</v>
      </c>
      <c r="H719" t="s">
        <v>75</v>
      </c>
      <c r="I719" t="s"/>
      <c r="J719" t="s">
        <v>76</v>
      </c>
      <c r="K719" t="n">
        <v>215</v>
      </c>
      <c r="L719" t="s">
        <v>77</v>
      </c>
      <c r="M719" t="s"/>
      <c r="N719" t="s">
        <v>2056</v>
      </c>
      <c r="O719" t="s">
        <v>79</v>
      </c>
      <c r="P719" t="s">
        <v>2016</v>
      </c>
      <c r="Q719" t="s"/>
      <c r="R719" t="s">
        <v>81</v>
      </c>
      <c r="S719" t="s">
        <v>1102</v>
      </c>
      <c r="T719" t="s">
        <v>83</v>
      </c>
      <c r="U719" t="s">
        <v>84</v>
      </c>
      <c r="V719" t="s">
        <v>85</v>
      </c>
      <c r="W719" t="s">
        <v>86</v>
      </c>
      <c r="X719" t="s"/>
      <c r="Y719" t="s">
        <v>87</v>
      </c>
      <c r="Z719">
        <f>HYPERLINK("https://hotelmonitor-cachepage.eclerx.com/savepage/tk_15441703638735812_sr_8422.html","info")</f>
        <v/>
      </c>
      <c r="AA719" t="n">
        <v>162775</v>
      </c>
      <c r="AB719" t="s">
        <v>2070</v>
      </c>
      <c r="AC719" t="s"/>
      <c r="AD719" t="s">
        <v>89</v>
      </c>
      <c r="AE719" t="s"/>
      <c r="AF719" t="s"/>
      <c r="AG719" t="s"/>
      <c r="AH719" t="s"/>
      <c r="AI719" t="s"/>
      <c r="AJ719" t="s"/>
      <c r="AK719" t="s">
        <v>90</v>
      </c>
      <c r="AL719" t="s"/>
      <c r="AM719" t="s"/>
      <c r="AN719" t="s">
        <v>90</v>
      </c>
      <c r="AO719" t="s"/>
      <c r="AP719" t="n">
        <v>84</v>
      </c>
      <c r="AQ719" t="s">
        <v>91</v>
      </c>
      <c r="AR719" t="s"/>
      <c r="AS719" t="s"/>
      <c r="AT719" t="s">
        <v>92</v>
      </c>
      <c r="AU719" t="s">
        <v>90</v>
      </c>
      <c r="AV719" t="s"/>
      <c r="AW719" t="s"/>
      <c r="AX719" t="s">
        <v>93</v>
      </c>
      <c r="AY719" t="n">
        <v>1005644</v>
      </c>
      <c r="AZ719" t="s">
        <v>1438</v>
      </c>
      <c r="BA719" t="s">
        <v>2019</v>
      </c>
      <c r="BB719" t="s">
        <v>2020</v>
      </c>
      <c r="BC719" t="n">
        <v>4.904654</v>
      </c>
      <c r="BD719" t="n">
        <v>52.376756</v>
      </c>
      <c r="BE719" t="s">
        <v>1582</v>
      </c>
      <c r="BF719" t="s">
        <v>83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127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2014</v>
      </c>
      <c r="F720" t="n">
        <v>894583</v>
      </c>
      <c r="G720" t="s">
        <v>74</v>
      </c>
      <c r="H720" t="s">
        <v>75</v>
      </c>
      <c r="I720" t="s"/>
      <c r="J720" t="s">
        <v>76</v>
      </c>
      <c r="K720" t="n">
        <v>343</v>
      </c>
      <c r="L720" t="s">
        <v>77</v>
      </c>
      <c r="M720" t="s"/>
      <c r="N720" t="s">
        <v>2071</v>
      </c>
      <c r="O720" t="s">
        <v>79</v>
      </c>
      <c r="P720" t="s">
        <v>2016</v>
      </c>
      <c r="Q720" t="s"/>
      <c r="R720" t="s">
        <v>81</v>
      </c>
      <c r="S720" t="s">
        <v>1603</v>
      </c>
      <c r="T720" t="s">
        <v>83</v>
      </c>
      <c r="U720" t="s">
        <v>84</v>
      </c>
      <c r="V720" t="s">
        <v>85</v>
      </c>
      <c r="W720" t="s">
        <v>108</v>
      </c>
      <c r="X720" t="s"/>
      <c r="Y720" t="s">
        <v>87</v>
      </c>
      <c r="Z720">
        <f>HYPERLINK("https://hotelmonitor-cachepage.eclerx.com/savepage/tk_15441703638735812_sr_8422.html","info")</f>
        <v/>
      </c>
      <c r="AA720" t="n">
        <v>162775</v>
      </c>
      <c r="AB720" t="s">
        <v>2072</v>
      </c>
      <c r="AC720" t="s"/>
      <c r="AD720" t="s">
        <v>89</v>
      </c>
      <c r="AE720" t="s"/>
      <c r="AF720" t="s"/>
      <c r="AG720" t="s"/>
      <c r="AH720" t="s"/>
      <c r="AI720" t="s"/>
      <c r="AJ720" t="s"/>
      <c r="AK720" t="s">
        <v>90</v>
      </c>
      <c r="AL720" t="s"/>
      <c r="AM720" t="s"/>
      <c r="AN720" t="s">
        <v>90</v>
      </c>
      <c r="AO720" t="s"/>
      <c r="AP720" t="n">
        <v>84</v>
      </c>
      <c r="AQ720" t="s">
        <v>91</v>
      </c>
      <c r="AR720" t="s"/>
      <c r="AS720" t="s"/>
      <c r="AT720" t="s">
        <v>92</v>
      </c>
      <c r="AU720" t="s">
        <v>90</v>
      </c>
      <c r="AV720" t="s"/>
      <c r="AW720" t="s"/>
      <c r="AX720" t="s">
        <v>90</v>
      </c>
      <c r="AY720" t="n">
        <v>1005644</v>
      </c>
      <c r="AZ720" t="s">
        <v>1438</v>
      </c>
      <c r="BA720" t="s">
        <v>2019</v>
      </c>
      <c r="BB720" t="s">
        <v>2020</v>
      </c>
      <c r="BC720" t="n">
        <v>4.904654</v>
      </c>
      <c r="BD720" t="n">
        <v>52.376756</v>
      </c>
      <c r="BE720" t="s">
        <v>2073</v>
      </c>
      <c r="BF720" t="s">
        <v>83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127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2014</v>
      </c>
      <c r="F721" t="n">
        <v>894583</v>
      </c>
      <c r="G721" t="s">
        <v>74</v>
      </c>
      <c r="H721" t="s">
        <v>75</v>
      </c>
      <c r="I721" t="s"/>
      <c r="J721" t="s">
        <v>76</v>
      </c>
      <c r="K721" t="n">
        <v>243.5</v>
      </c>
      <c r="L721" t="s">
        <v>77</v>
      </c>
      <c r="M721" t="s"/>
      <c r="N721" t="s">
        <v>2045</v>
      </c>
      <c r="O721" t="s">
        <v>79</v>
      </c>
      <c r="P721" t="s">
        <v>2016</v>
      </c>
      <c r="Q721" t="s"/>
      <c r="R721" t="s">
        <v>81</v>
      </c>
      <c r="S721" t="s">
        <v>2074</v>
      </c>
      <c r="T721" t="s">
        <v>83</v>
      </c>
      <c r="U721" t="s">
        <v>84</v>
      </c>
      <c r="V721" t="s">
        <v>85</v>
      </c>
      <c r="W721" t="s">
        <v>108</v>
      </c>
      <c r="X721" t="s"/>
      <c r="Y721" t="s">
        <v>87</v>
      </c>
      <c r="Z721">
        <f>HYPERLINK("https://hotelmonitor-cachepage.eclerx.com/savepage/tk_15441703638735812_sr_8422.html","info")</f>
        <v/>
      </c>
      <c r="AA721" t="n">
        <v>162775</v>
      </c>
      <c r="AB721" t="s">
        <v>2075</v>
      </c>
      <c r="AC721" t="s"/>
      <c r="AD721" t="s">
        <v>89</v>
      </c>
      <c r="AE721" t="s"/>
      <c r="AF721" t="s"/>
      <c r="AG721" t="s"/>
      <c r="AH721" t="s"/>
      <c r="AI721" t="s"/>
      <c r="AJ721" t="s"/>
      <c r="AK721" t="s">
        <v>90</v>
      </c>
      <c r="AL721" t="s"/>
      <c r="AM721" t="s"/>
      <c r="AN721" t="s">
        <v>90</v>
      </c>
      <c r="AO721" t="s"/>
      <c r="AP721" t="n">
        <v>84</v>
      </c>
      <c r="AQ721" t="s">
        <v>91</v>
      </c>
      <c r="AR721" t="s"/>
      <c r="AS721" t="s"/>
      <c r="AT721" t="s">
        <v>92</v>
      </c>
      <c r="AU721" t="s">
        <v>90</v>
      </c>
      <c r="AV721" t="s"/>
      <c r="AW721" t="s"/>
      <c r="AX721" t="s">
        <v>93</v>
      </c>
      <c r="AY721" t="n">
        <v>1005644</v>
      </c>
      <c r="AZ721" t="s">
        <v>1438</v>
      </c>
      <c r="BA721" t="s">
        <v>2019</v>
      </c>
      <c r="BB721" t="s">
        <v>2020</v>
      </c>
      <c r="BC721" t="n">
        <v>4.904654</v>
      </c>
      <c r="BD721" t="n">
        <v>52.376756</v>
      </c>
      <c r="BE721" t="s">
        <v>1098</v>
      </c>
      <c r="BF721" t="s">
        <v>83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127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2014</v>
      </c>
      <c r="F722" t="n">
        <v>894583</v>
      </c>
      <c r="G722" t="s">
        <v>74</v>
      </c>
      <c r="H722" t="s">
        <v>75</v>
      </c>
      <c r="I722" t="s"/>
      <c r="J722" t="s">
        <v>76</v>
      </c>
      <c r="K722" t="n">
        <v>320.5</v>
      </c>
      <c r="L722" t="s">
        <v>77</v>
      </c>
      <c r="M722" t="s"/>
      <c r="N722" t="s">
        <v>916</v>
      </c>
      <c r="O722" t="s">
        <v>79</v>
      </c>
      <c r="P722" t="s">
        <v>2016</v>
      </c>
      <c r="Q722" t="s"/>
      <c r="R722" t="s">
        <v>81</v>
      </c>
      <c r="S722" t="s">
        <v>2076</v>
      </c>
      <c r="T722" t="s">
        <v>83</v>
      </c>
      <c r="U722" t="s">
        <v>84</v>
      </c>
      <c r="V722" t="s">
        <v>85</v>
      </c>
      <c r="W722" t="s">
        <v>108</v>
      </c>
      <c r="X722" t="s"/>
      <c r="Y722" t="s">
        <v>87</v>
      </c>
      <c r="Z722">
        <f>HYPERLINK("https://hotelmonitor-cachepage.eclerx.com/savepage/tk_15441703638735812_sr_8422.html","info")</f>
        <v/>
      </c>
      <c r="AA722" t="n">
        <v>162775</v>
      </c>
      <c r="AB722" t="s">
        <v>2077</v>
      </c>
      <c r="AC722" t="s"/>
      <c r="AD722" t="s">
        <v>89</v>
      </c>
      <c r="AE722" t="s"/>
      <c r="AF722" t="s"/>
      <c r="AG722" t="s"/>
      <c r="AH722" t="s"/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84</v>
      </c>
      <c r="AQ722" t="s">
        <v>91</v>
      </c>
      <c r="AR722" t="s"/>
      <c r="AS722" t="s"/>
      <c r="AT722" t="s">
        <v>92</v>
      </c>
      <c r="AU722" t="s">
        <v>90</v>
      </c>
      <c r="AV722" t="s"/>
      <c r="AW722" t="s"/>
      <c r="AX722" t="s">
        <v>90</v>
      </c>
      <c r="AY722" t="n">
        <v>1005644</v>
      </c>
      <c r="AZ722" t="s">
        <v>1438</v>
      </c>
      <c r="BA722" t="s">
        <v>2019</v>
      </c>
      <c r="BB722" t="s">
        <v>2020</v>
      </c>
      <c r="BC722" t="n">
        <v>4.904654</v>
      </c>
      <c r="BD722" t="n">
        <v>52.376756</v>
      </c>
      <c r="BE722" t="s">
        <v>2078</v>
      </c>
      <c r="BF722" t="s">
        <v>83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127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2014</v>
      </c>
      <c r="F723" t="n">
        <v>894583</v>
      </c>
      <c r="G723" t="s">
        <v>74</v>
      </c>
      <c r="H723" t="s">
        <v>75</v>
      </c>
      <c r="I723" t="s"/>
      <c r="J723" t="s">
        <v>76</v>
      </c>
      <c r="K723" t="n">
        <v>301.5</v>
      </c>
      <c r="L723" t="s">
        <v>77</v>
      </c>
      <c r="M723" t="s"/>
      <c r="N723" t="s">
        <v>2035</v>
      </c>
      <c r="O723" t="s">
        <v>79</v>
      </c>
      <c r="P723" t="s">
        <v>2016</v>
      </c>
      <c r="Q723" t="s"/>
      <c r="R723" t="s">
        <v>81</v>
      </c>
      <c r="S723" t="s">
        <v>2079</v>
      </c>
      <c r="T723" t="s">
        <v>83</v>
      </c>
      <c r="U723" t="s">
        <v>84</v>
      </c>
      <c r="V723" t="s">
        <v>85</v>
      </c>
      <c r="W723" t="s">
        <v>86</v>
      </c>
      <c r="X723" t="s"/>
      <c r="Y723" t="s">
        <v>87</v>
      </c>
      <c r="Z723">
        <f>HYPERLINK("https://hotelmonitor-cachepage.eclerx.com/savepage/tk_15441703638735812_sr_8422.html","info")</f>
        <v/>
      </c>
      <c r="AA723" t="n">
        <v>162775</v>
      </c>
      <c r="AB723" t="s">
        <v>2080</v>
      </c>
      <c r="AC723" t="s"/>
      <c r="AD723" t="s">
        <v>89</v>
      </c>
      <c r="AE723" t="s"/>
      <c r="AF723" t="s"/>
      <c r="AG723" t="s"/>
      <c r="AH723" t="s"/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84</v>
      </c>
      <c r="AQ723" t="s">
        <v>91</v>
      </c>
      <c r="AR723" t="s"/>
      <c r="AS723" t="s"/>
      <c r="AT723" t="s">
        <v>92</v>
      </c>
      <c r="AU723" t="s">
        <v>90</v>
      </c>
      <c r="AV723" t="s"/>
      <c r="AW723" t="s"/>
      <c r="AX723" t="s">
        <v>93</v>
      </c>
      <c r="AY723" t="n">
        <v>1005644</v>
      </c>
      <c r="AZ723" t="s">
        <v>1438</v>
      </c>
      <c r="BA723" t="s">
        <v>2019</v>
      </c>
      <c r="BB723" t="s">
        <v>2020</v>
      </c>
      <c r="BC723" t="n">
        <v>4.904654</v>
      </c>
      <c r="BD723" t="n">
        <v>52.376756</v>
      </c>
      <c r="BE723" t="s">
        <v>337</v>
      </c>
      <c r="BF723" t="s">
        <v>83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127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2014</v>
      </c>
      <c r="F724" t="n">
        <v>894583</v>
      </c>
      <c r="G724" t="s">
        <v>74</v>
      </c>
      <c r="H724" t="s">
        <v>75</v>
      </c>
      <c r="I724" t="s"/>
      <c r="J724" t="s">
        <v>76</v>
      </c>
      <c r="K724" t="n">
        <v>511.5</v>
      </c>
      <c r="L724" t="s">
        <v>77</v>
      </c>
      <c r="M724" t="s"/>
      <c r="N724" t="s">
        <v>2029</v>
      </c>
      <c r="O724" t="s">
        <v>79</v>
      </c>
      <c r="P724" t="s">
        <v>2016</v>
      </c>
      <c r="Q724" t="s"/>
      <c r="R724" t="s">
        <v>81</v>
      </c>
      <c r="S724" t="s">
        <v>2081</v>
      </c>
      <c r="T724" t="s">
        <v>83</v>
      </c>
      <c r="U724" t="s">
        <v>84</v>
      </c>
      <c r="V724" t="s">
        <v>85</v>
      </c>
      <c r="W724" t="s">
        <v>86</v>
      </c>
      <c r="X724" t="s"/>
      <c r="Y724" t="s">
        <v>87</v>
      </c>
      <c r="Z724">
        <f>HYPERLINK("https://hotelmonitor-cachepage.eclerx.com/savepage/tk_15441703638735812_sr_8422.html","info")</f>
        <v/>
      </c>
      <c r="AA724" t="n">
        <v>162775</v>
      </c>
      <c r="AB724" t="s">
        <v>2082</v>
      </c>
      <c r="AC724" t="s"/>
      <c r="AD724" t="s">
        <v>89</v>
      </c>
      <c r="AE724" t="s"/>
      <c r="AF724" t="s"/>
      <c r="AG724" t="s"/>
      <c r="AH724" t="s"/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84</v>
      </c>
      <c r="AQ724" t="s">
        <v>91</v>
      </c>
      <c r="AR724" t="s"/>
      <c r="AS724" t="s"/>
      <c r="AT724" t="s">
        <v>92</v>
      </c>
      <c r="AU724" t="s">
        <v>90</v>
      </c>
      <c r="AV724" t="s"/>
      <c r="AW724" t="s"/>
      <c r="AX724" t="s">
        <v>93</v>
      </c>
      <c r="AY724" t="n">
        <v>1005644</v>
      </c>
      <c r="AZ724" t="s">
        <v>1438</v>
      </c>
      <c r="BA724" t="s">
        <v>2019</v>
      </c>
      <c r="BB724" t="s">
        <v>2020</v>
      </c>
      <c r="BC724" t="n">
        <v>4.904654</v>
      </c>
      <c r="BD724" t="n">
        <v>52.376756</v>
      </c>
      <c r="BE724" t="s">
        <v>2083</v>
      </c>
      <c r="BF724" t="s">
        <v>83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127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2014</v>
      </c>
      <c r="F725" t="n">
        <v>894583</v>
      </c>
      <c r="G725" t="s">
        <v>74</v>
      </c>
      <c r="H725" t="s">
        <v>75</v>
      </c>
      <c r="I725" t="s"/>
      <c r="J725" t="s">
        <v>76</v>
      </c>
      <c r="K725" t="n">
        <v>280</v>
      </c>
      <c r="L725" t="s">
        <v>77</v>
      </c>
      <c r="M725" t="s"/>
      <c r="N725" t="s">
        <v>2035</v>
      </c>
      <c r="O725" t="s">
        <v>79</v>
      </c>
      <c r="P725" t="s">
        <v>2016</v>
      </c>
      <c r="Q725" t="s"/>
      <c r="R725" t="s">
        <v>81</v>
      </c>
      <c r="S725" t="s">
        <v>2084</v>
      </c>
      <c r="T725" t="s">
        <v>83</v>
      </c>
      <c r="U725" t="s">
        <v>84</v>
      </c>
      <c r="V725" t="s">
        <v>85</v>
      </c>
      <c r="W725" t="s">
        <v>86</v>
      </c>
      <c r="X725" t="s"/>
      <c r="Y725" t="s">
        <v>87</v>
      </c>
      <c r="Z725">
        <f>HYPERLINK("https://hotelmonitor-cachepage.eclerx.com/savepage/tk_15441703638735812_sr_8422.html","info")</f>
        <v/>
      </c>
      <c r="AA725" t="n">
        <v>162775</v>
      </c>
      <c r="AB725" t="s">
        <v>2085</v>
      </c>
      <c r="AC725" t="s"/>
      <c r="AD725" t="s">
        <v>89</v>
      </c>
      <c r="AE725" t="s"/>
      <c r="AF725" t="s"/>
      <c r="AG725" t="s"/>
      <c r="AH725" t="s"/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84</v>
      </c>
      <c r="AQ725" t="s">
        <v>91</v>
      </c>
      <c r="AR725" t="s"/>
      <c r="AS725" t="s"/>
      <c r="AT725" t="s">
        <v>92</v>
      </c>
      <c r="AU725" t="s">
        <v>90</v>
      </c>
      <c r="AV725" t="s"/>
      <c r="AW725" t="s"/>
      <c r="AX725" t="s">
        <v>93</v>
      </c>
      <c r="AY725" t="n">
        <v>1005644</v>
      </c>
      <c r="AZ725" t="s">
        <v>1438</v>
      </c>
      <c r="BA725" t="s">
        <v>2019</v>
      </c>
      <c r="BB725" t="s">
        <v>2020</v>
      </c>
      <c r="BC725" t="n">
        <v>4.904654</v>
      </c>
      <c r="BD725" t="n">
        <v>52.376756</v>
      </c>
      <c r="BE725" t="s">
        <v>2086</v>
      </c>
      <c r="BF725" t="s">
        <v>83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127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2014</v>
      </c>
      <c r="F726" t="n">
        <v>894583</v>
      </c>
      <c r="G726" t="s">
        <v>74</v>
      </c>
      <c r="H726" t="s">
        <v>75</v>
      </c>
      <c r="I726" t="s"/>
      <c r="J726" t="s">
        <v>76</v>
      </c>
      <c r="K726" t="n">
        <v>558.5</v>
      </c>
      <c r="L726" t="s">
        <v>77</v>
      </c>
      <c r="M726" t="s"/>
      <c r="N726" t="s">
        <v>2029</v>
      </c>
      <c r="O726" t="s">
        <v>79</v>
      </c>
      <c r="P726" t="s">
        <v>2016</v>
      </c>
      <c r="Q726" t="s"/>
      <c r="R726" t="s">
        <v>81</v>
      </c>
      <c r="S726" t="s">
        <v>2087</v>
      </c>
      <c r="T726" t="s">
        <v>83</v>
      </c>
      <c r="U726" t="s">
        <v>84</v>
      </c>
      <c r="V726" t="s">
        <v>85</v>
      </c>
      <c r="W726" t="s">
        <v>86</v>
      </c>
      <c r="X726" t="s"/>
      <c r="Y726" t="s">
        <v>87</v>
      </c>
      <c r="Z726">
        <f>HYPERLINK("https://hotelmonitor-cachepage.eclerx.com/savepage/tk_15441703638735812_sr_8422.html","info")</f>
        <v/>
      </c>
      <c r="AA726" t="n">
        <v>162775</v>
      </c>
      <c r="AB726" t="s">
        <v>2088</v>
      </c>
      <c r="AC726" t="s"/>
      <c r="AD726" t="s">
        <v>89</v>
      </c>
      <c r="AE726" t="s"/>
      <c r="AF726" t="s"/>
      <c r="AG726" t="s"/>
      <c r="AH726" t="s"/>
      <c r="AI726" t="s"/>
      <c r="AJ726" t="s"/>
      <c r="AK726" t="s">
        <v>90</v>
      </c>
      <c r="AL726" t="s"/>
      <c r="AM726" t="s"/>
      <c r="AN726" t="s">
        <v>90</v>
      </c>
      <c r="AO726" t="s"/>
      <c r="AP726" t="n">
        <v>84</v>
      </c>
      <c r="AQ726" t="s">
        <v>91</v>
      </c>
      <c r="AR726" t="s"/>
      <c r="AS726" t="s"/>
      <c r="AT726" t="s">
        <v>92</v>
      </c>
      <c r="AU726" t="s">
        <v>90</v>
      </c>
      <c r="AV726" t="s"/>
      <c r="AW726" t="s"/>
      <c r="AX726" t="s">
        <v>93</v>
      </c>
      <c r="AY726" t="n">
        <v>1005644</v>
      </c>
      <c r="AZ726" t="s">
        <v>1438</v>
      </c>
      <c r="BA726" t="s">
        <v>2019</v>
      </c>
      <c r="BB726" t="s">
        <v>2020</v>
      </c>
      <c r="BC726" t="n">
        <v>4.904654</v>
      </c>
      <c r="BD726" t="n">
        <v>52.376756</v>
      </c>
      <c r="BE726" t="s">
        <v>2089</v>
      </c>
      <c r="BF726" t="s">
        <v>83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127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2014</v>
      </c>
      <c r="F727" t="n">
        <v>894583</v>
      </c>
      <c r="G727" t="s">
        <v>74</v>
      </c>
      <c r="H727" t="s">
        <v>75</v>
      </c>
      <c r="I727" t="s"/>
      <c r="J727" t="s">
        <v>76</v>
      </c>
      <c r="K727" t="n">
        <v>475</v>
      </c>
      <c r="L727" t="s">
        <v>77</v>
      </c>
      <c r="M727" t="s"/>
      <c r="N727" t="s">
        <v>2029</v>
      </c>
      <c r="O727" t="s">
        <v>79</v>
      </c>
      <c r="P727" t="s">
        <v>2016</v>
      </c>
      <c r="Q727" t="s"/>
      <c r="R727" t="s">
        <v>81</v>
      </c>
      <c r="S727" t="s">
        <v>2090</v>
      </c>
      <c r="T727" t="s">
        <v>83</v>
      </c>
      <c r="U727" t="s">
        <v>84</v>
      </c>
      <c r="V727" t="s">
        <v>85</v>
      </c>
      <c r="W727" t="s">
        <v>86</v>
      </c>
      <c r="X727" t="s"/>
      <c r="Y727" t="s">
        <v>87</v>
      </c>
      <c r="Z727">
        <f>HYPERLINK("https://hotelmonitor-cachepage.eclerx.com/savepage/tk_15441703638735812_sr_8422.html","info")</f>
        <v/>
      </c>
      <c r="AA727" t="n">
        <v>162775</v>
      </c>
      <c r="AB727" t="s">
        <v>2091</v>
      </c>
      <c r="AC727" t="s"/>
      <c r="AD727" t="s">
        <v>89</v>
      </c>
      <c r="AE727" t="s"/>
      <c r="AF727" t="s"/>
      <c r="AG727" t="s"/>
      <c r="AH727" t="s"/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84</v>
      </c>
      <c r="AQ727" t="s">
        <v>91</v>
      </c>
      <c r="AR727" t="s"/>
      <c r="AS727" t="s"/>
      <c r="AT727" t="s">
        <v>92</v>
      </c>
      <c r="AU727" t="s">
        <v>90</v>
      </c>
      <c r="AV727" t="s"/>
      <c r="AW727" t="s"/>
      <c r="AX727" t="s">
        <v>93</v>
      </c>
      <c r="AY727" t="n">
        <v>1005644</v>
      </c>
      <c r="AZ727" t="s">
        <v>1438</v>
      </c>
      <c r="BA727" t="s">
        <v>2019</v>
      </c>
      <c r="BB727" t="s">
        <v>2020</v>
      </c>
      <c r="BC727" t="n">
        <v>4.904654</v>
      </c>
      <c r="BD727" t="n">
        <v>52.376756</v>
      </c>
      <c r="BE727" t="s">
        <v>2092</v>
      </c>
      <c r="BF727" t="s">
        <v>83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127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2014</v>
      </c>
      <c r="F728" t="n">
        <v>894583</v>
      </c>
      <c r="G728" t="s">
        <v>74</v>
      </c>
      <c r="H728" t="s">
        <v>75</v>
      </c>
      <c r="I728" t="s"/>
      <c r="J728" t="s">
        <v>76</v>
      </c>
      <c r="K728" t="n">
        <v>223.5</v>
      </c>
      <c r="L728" t="s">
        <v>77</v>
      </c>
      <c r="M728" t="s"/>
      <c r="N728" t="s">
        <v>2051</v>
      </c>
      <c r="O728" t="s">
        <v>79</v>
      </c>
      <c r="P728" t="s">
        <v>2016</v>
      </c>
      <c r="Q728" t="s"/>
      <c r="R728" t="s">
        <v>81</v>
      </c>
      <c r="S728" t="s">
        <v>2053</v>
      </c>
      <c r="T728" t="s">
        <v>83</v>
      </c>
      <c r="U728" t="s">
        <v>84</v>
      </c>
      <c r="V728" t="s">
        <v>85</v>
      </c>
      <c r="W728" t="s">
        <v>108</v>
      </c>
      <c r="X728" t="s"/>
      <c r="Y728" t="s">
        <v>87</v>
      </c>
      <c r="Z728">
        <f>HYPERLINK("https://hotelmonitor-cachepage.eclerx.com/savepage/tk_15441703638735812_sr_8422.html","info")</f>
        <v/>
      </c>
      <c r="AA728" t="n">
        <v>162775</v>
      </c>
      <c r="AB728" t="s">
        <v>2093</v>
      </c>
      <c r="AC728" t="s"/>
      <c r="AD728" t="s">
        <v>89</v>
      </c>
      <c r="AE728" t="s"/>
      <c r="AF728" t="s"/>
      <c r="AG728" t="s"/>
      <c r="AH728" t="s"/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84</v>
      </c>
      <c r="AQ728" t="s">
        <v>91</v>
      </c>
      <c r="AR728" t="s"/>
      <c r="AS728" t="s"/>
      <c r="AT728" t="s">
        <v>92</v>
      </c>
      <c r="AU728" t="s">
        <v>90</v>
      </c>
      <c r="AV728" t="s"/>
      <c r="AW728" t="s"/>
      <c r="AX728" t="s">
        <v>93</v>
      </c>
      <c r="AY728" t="n">
        <v>1005644</v>
      </c>
      <c r="AZ728" t="s">
        <v>1438</v>
      </c>
      <c r="BA728" t="s">
        <v>2019</v>
      </c>
      <c r="BB728" t="s">
        <v>2020</v>
      </c>
      <c r="BC728" t="n">
        <v>4.904654</v>
      </c>
      <c r="BD728" t="n">
        <v>52.376756</v>
      </c>
      <c r="BE728" t="s">
        <v>2055</v>
      </c>
      <c r="BF728" t="s">
        <v>83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127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2014</v>
      </c>
      <c r="F729" t="n">
        <v>894583</v>
      </c>
      <c r="G729" t="s">
        <v>74</v>
      </c>
      <c r="H729" t="s">
        <v>75</v>
      </c>
      <c r="I729" t="s"/>
      <c r="J729" t="s">
        <v>76</v>
      </c>
      <c r="K729" t="n">
        <v>253</v>
      </c>
      <c r="L729" t="s">
        <v>77</v>
      </c>
      <c r="M729" t="s"/>
      <c r="N729" t="s">
        <v>2056</v>
      </c>
      <c r="O729" t="s">
        <v>79</v>
      </c>
      <c r="P729" t="s">
        <v>2016</v>
      </c>
      <c r="Q729" t="s"/>
      <c r="R729" t="s">
        <v>81</v>
      </c>
      <c r="S729" t="s">
        <v>1111</v>
      </c>
      <c r="T729" t="s">
        <v>83</v>
      </c>
      <c r="U729" t="s">
        <v>84</v>
      </c>
      <c r="V729" t="s">
        <v>85</v>
      </c>
      <c r="W729" t="s">
        <v>86</v>
      </c>
      <c r="X729" t="s"/>
      <c r="Y729" t="s">
        <v>87</v>
      </c>
      <c r="Z729">
        <f>HYPERLINK("https://hotelmonitor-cachepage.eclerx.com/savepage/tk_15441703638735812_sr_8422.html","info")</f>
        <v/>
      </c>
      <c r="AA729" t="n">
        <v>162775</v>
      </c>
      <c r="AB729" t="s">
        <v>2094</v>
      </c>
      <c r="AC729" t="s"/>
      <c r="AD729" t="s">
        <v>89</v>
      </c>
      <c r="AE729" t="s"/>
      <c r="AF729" t="s"/>
      <c r="AG729" t="s"/>
      <c r="AH729" t="s"/>
      <c r="AI729" t="s"/>
      <c r="AJ729" t="s"/>
      <c r="AK729" t="s">
        <v>90</v>
      </c>
      <c r="AL729" t="s"/>
      <c r="AM729" t="s"/>
      <c r="AN729" t="s">
        <v>90</v>
      </c>
      <c r="AO729" t="s"/>
      <c r="AP729" t="n">
        <v>84</v>
      </c>
      <c r="AQ729" t="s">
        <v>91</v>
      </c>
      <c r="AR729" t="s"/>
      <c r="AS729" t="s"/>
      <c r="AT729" t="s">
        <v>92</v>
      </c>
      <c r="AU729" t="s">
        <v>90</v>
      </c>
      <c r="AV729" t="s"/>
      <c r="AW729" t="s"/>
      <c r="AX729" t="s">
        <v>93</v>
      </c>
      <c r="AY729" t="n">
        <v>1005644</v>
      </c>
      <c r="AZ729" t="s">
        <v>1438</v>
      </c>
      <c r="BA729" t="s">
        <v>2019</v>
      </c>
      <c r="BB729" t="s">
        <v>2020</v>
      </c>
      <c r="BC729" t="n">
        <v>4.904654</v>
      </c>
      <c r="BD729" t="n">
        <v>52.376756</v>
      </c>
      <c r="BE729" t="s">
        <v>2095</v>
      </c>
      <c r="BF729" t="s">
        <v>83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127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2014</v>
      </c>
      <c r="F730" t="n">
        <v>894583</v>
      </c>
      <c r="G730" t="s">
        <v>74</v>
      </c>
      <c r="H730" t="s">
        <v>75</v>
      </c>
      <c r="I730" t="s"/>
      <c r="J730" t="s">
        <v>76</v>
      </c>
      <c r="K730" t="n">
        <v>205.5</v>
      </c>
      <c r="L730" t="s">
        <v>77</v>
      </c>
      <c r="M730" t="s"/>
      <c r="N730" t="s">
        <v>2051</v>
      </c>
      <c r="O730" t="s">
        <v>79</v>
      </c>
      <c r="P730" t="s">
        <v>2016</v>
      </c>
      <c r="Q730" t="s"/>
      <c r="R730" t="s">
        <v>81</v>
      </c>
      <c r="S730" t="s">
        <v>816</v>
      </c>
      <c r="T730" t="s">
        <v>83</v>
      </c>
      <c r="U730" t="s">
        <v>84</v>
      </c>
      <c r="V730" t="s">
        <v>85</v>
      </c>
      <c r="W730" t="s">
        <v>86</v>
      </c>
      <c r="X730" t="s"/>
      <c r="Y730" t="s">
        <v>87</v>
      </c>
      <c r="Z730">
        <f>HYPERLINK("https://hotelmonitor-cachepage.eclerx.com/savepage/tk_15441703638735812_sr_8422.html","info")</f>
        <v/>
      </c>
      <c r="AA730" t="n">
        <v>162775</v>
      </c>
      <c r="AB730" t="s">
        <v>2096</v>
      </c>
      <c r="AC730" t="s"/>
      <c r="AD730" t="s">
        <v>89</v>
      </c>
      <c r="AE730" t="s"/>
      <c r="AF730" t="s"/>
      <c r="AG730" t="s"/>
      <c r="AH730" t="s"/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84</v>
      </c>
      <c r="AQ730" t="s">
        <v>91</v>
      </c>
      <c r="AR730" t="s"/>
      <c r="AS730" t="s"/>
      <c r="AT730" t="s">
        <v>92</v>
      </c>
      <c r="AU730" t="s">
        <v>90</v>
      </c>
      <c r="AV730" t="s"/>
      <c r="AW730" t="s"/>
      <c r="AX730" t="s">
        <v>93</v>
      </c>
      <c r="AY730" t="n">
        <v>1005644</v>
      </c>
      <c r="AZ730" t="s">
        <v>1438</v>
      </c>
      <c r="BA730" t="s">
        <v>2019</v>
      </c>
      <c r="BB730" t="s">
        <v>2020</v>
      </c>
      <c r="BC730" t="n">
        <v>4.904654</v>
      </c>
      <c r="BD730" t="n">
        <v>52.376756</v>
      </c>
      <c r="BE730" t="s">
        <v>818</v>
      </c>
      <c r="BF730" t="s">
        <v>83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127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2014</v>
      </c>
      <c r="F731" t="n">
        <v>894583</v>
      </c>
      <c r="G731" t="s">
        <v>74</v>
      </c>
      <c r="H731" t="s">
        <v>75</v>
      </c>
      <c r="I731" t="s"/>
      <c r="J731" t="s">
        <v>76</v>
      </c>
      <c r="K731" t="n">
        <v>224.5</v>
      </c>
      <c r="L731" t="s">
        <v>77</v>
      </c>
      <c r="M731" t="s"/>
      <c r="N731" t="s">
        <v>2026</v>
      </c>
      <c r="O731" t="s">
        <v>79</v>
      </c>
      <c r="P731" t="s">
        <v>2016</v>
      </c>
      <c r="Q731" t="s"/>
      <c r="R731" t="s">
        <v>81</v>
      </c>
      <c r="S731" t="s">
        <v>2097</v>
      </c>
      <c r="T731" t="s">
        <v>83</v>
      </c>
      <c r="U731" t="s">
        <v>84</v>
      </c>
      <c r="V731" t="s">
        <v>85</v>
      </c>
      <c r="W731" t="s">
        <v>86</v>
      </c>
      <c r="X731" t="s"/>
      <c r="Y731" t="s">
        <v>87</v>
      </c>
      <c r="Z731">
        <f>HYPERLINK("https://hotelmonitor-cachepage.eclerx.com/savepage/tk_15441703638735812_sr_8422.html","info")</f>
        <v/>
      </c>
      <c r="AA731" t="n">
        <v>162775</v>
      </c>
      <c r="AB731" t="s">
        <v>2098</v>
      </c>
      <c r="AC731" t="s"/>
      <c r="AD731" t="s">
        <v>89</v>
      </c>
      <c r="AE731" t="s"/>
      <c r="AF731" t="s"/>
      <c r="AG731" t="s"/>
      <c r="AH731" t="s"/>
      <c r="AI731" t="s"/>
      <c r="AJ731" t="s"/>
      <c r="AK731" t="s">
        <v>90</v>
      </c>
      <c r="AL731" t="s"/>
      <c r="AM731" t="s"/>
      <c r="AN731" t="s">
        <v>90</v>
      </c>
      <c r="AO731" t="s"/>
      <c r="AP731" t="n">
        <v>84</v>
      </c>
      <c r="AQ731" t="s">
        <v>91</v>
      </c>
      <c r="AR731" t="s"/>
      <c r="AS731" t="s"/>
      <c r="AT731" t="s">
        <v>92</v>
      </c>
      <c r="AU731" t="s">
        <v>90</v>
      </c>
      <c r="AV731" t="s"/>
      <c r="AW731" t="s"/>
      <c r="AX731" t="s">
        <v>93</v>
      </c>
      <c r="AY731" t="n">
        <v>1005644</v>
      </c>
      <c r="AZ731" t="s">
        <v>1438</v>
      </c>
      <c r="BA731" t="s">
        <v>2019</v>
      </c>
      <c r="BB731" t="s">
        <v>2020</v>
      </c>
      <c r="BC731" t="n">
        <v>4.904654</v>
      </c>
      <c r="BD731" t="n">
        <v>52.376756</v>
      </c>
      <c r="BE731" t="s">
        <v>1144</v>
      </c>
      <c r="BF731" t="s">
        <v>83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127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2014</v>
      </c>
      <c r="F732" t="n">
        <v>894583</v>
      </c>
      <c r="G732" t="s">
        <v>74</v>
      </c>
      <c r="H732" t="s">
        <v>75</v>
      </c>
      <c r="I732" t="s"/>
      <c r="J732" t="s">
        <v>76</v>
      </c>
      <c r="K732" t="n">
        <v>224.5</v>
      </c>
      <c r="L732" t="s">
        <v>77</v>
      </c>
      <c r="M732" t="s"/>
      <c r="N732" t="s">
        <v>2033</v>
      </c>
      <c r="O732" t="s">
        <v>79</v>
      </c>
      <c r="P732" t="s">
        <v>2016</v>
      </c>
      <c r="Q732" t="s"/>
      <c r="R732" t="s">
        <v>81</v>
      </c>
      <c r="S732" t="s">
        <v>2097</v>
      </c>
      <c r="T732" t="s">
        <v>83</v>
      </c>
      <c r="U732" t="s">
        <v>84</v>
      </c>
      <c r="V732" t="s">
        <v>85</v>
      </c>
      <c r="W732" t="s">
        <v>86</v>
      </c>
      <c r="X732" t="s"/>
      <c r="Y732" t="s">
        <v>87</v>
      </c>
      <c r="Z732">
        <f>HYPERLINK("https://hotelmonitor-cachepage.eclerx.com/savepage/tk_15441703638735812_sr_8422.html","info")</f>
        <v/>
      </c>
      <c r="AA732" t="n">
        <v>162775</v>
      </c>
      <c r="AB732" t="s">
        <v>2099</v>
      </c>
      <c r="AC732" t="s"/>
      <c r="AD732" t="s">
        <v>89</v>
      </c>
      <c r="AE732" t="s"/>
      <c r="AF732" t="s"/>
      <c r="AG732" t="s"/>
      <c r="AH732" t="s"/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84</v>
      </c>
      <c r="AQ732" t="s">
        <v>91</v>
      </c>
      <c r="AR732" t="s"/>
      <c r="AS732" t="s"/>
      <c r="AT732" t="s">
        <v>92</v>
      </c>
      <c r="AU732" t="s">
        <v>90</v>
      </c>
      <c r="AV732" t="s"/>
      <c r="AW732" t="s"/>
      <c r="AX732" t="s">
        <v>93</v>
      </c>
      <c r="AY732" t="n">
        <v>1005644</v>
      </c>
      <c r="AZ732" t="s">
        <v>1438</v>
      </c>
      <c r="BA732" t="s">
        <v>2019</v>
      </c>
      <c r="BB732" t="s">
        <v>2020</v>
      </c>
      <c r="BC732" t="n">
        <v>4.904654</v>
      </c>
      <c r="BD732" t="n">
        <v>52.376756</v>
      </c>
      <c r="BE732" t="s">
        <v>1144</v>
      </c>
      <c r="BF732" t="s">
        <v>83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127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2014</v>
      </c>
      <c r="F733" t="n">
        <v>894583</v>
      </c>
      <c r="G733" t="s">
        <v>74</v>
      </c>
      <c r="H733" t="s">
        <v>75</v>
      </c>
      <c r="I733" t="s"/>
      <c r="J733" t="s">
        <v>76</v>
      </c>
      <c r="K733" t="n">
        <v>205.5</v>
      </c>
      <c r="L733" t="s">
        <v>77</v>
      </c>
      <c r="M733" t="s"/>
      <c r="N733" t="s">
        <v>2033</v>
      </c>
      <c r="O733" t="s">
        <v>79</v>
      </c>
      <c r="P733" t="s">
        <v>2016</v>
      </c>
      <c r="Q733" t="s"/>
      <c r="R733" t="s">
        <v>81</v>
      </c>
      <c r="S733" t="s">
        <v>816</v>
      </c>
      <c r="T733" t="s">
        <v>83</v>
      </c>
      <c r="U733" t="s">
        <v>84</v>
      </c>
      <c r="V733" t="s">
        <v>85</v>
      </c>
      <c r="W733" t="s">
        <v>86</v>
      </c>
      <c r="X733" t="s"/>
      <c r="Y733" t="s">
        <v>87</v>
      </c>
      <c r="Z733">
        <f>HYPERLINK("https://hotelmonitor-cachepage.eclerx.com/savepage/tk_15441703638735812_sr_8422.html","info")</f>
        <v/>
      </c>
      <c r="AA733" t="n">
        <v>162775</v>
      </c>
      <c r="AB733" t="s">
        <v>2100</v>
      </c>
      <c r="AC733" t="s"/>
      <c r="AD733" t="s">
        <v>89</v>
      </c>
      <c r="AE733" t="s"/>
      <c r="AF733" t="s"/>
      <c r="AG733" t="s"/>
      <c r="AH733" t="s"/>
      <c r="AI733" t="s"/>
      <c r="AJ733" t="s"/>
      <c r="AK733" t="s">
        <v>90</v>
      </c>
      <c r="AL733" t="s"/>
      <c r="AM733" t="s"/>
      <c r="AN733" t="s">
        <v>90</v>
      </c>
      <c r="AO733" t="s"/>
      <c r="AP733" t="n">
        <v>84</v>
      </c>
      <c r="AQ733" t="s">
        <v>91</v>
      </c>
      <c r="AR733" t="s"/>
      <c r="AS733" t="s"/>
      <c r="AT733" t="s">
        <v>92</v>
      </c>
      <c r="AU733" t="s">
        <v>90</v>
      </c>
      <c r="AV733" t="s"/>
      <c r="AW733" t="s"/>
      <c r="AX733" t="s">
        <v>93</v>
      </c>
      <c r="AY733" t="n">
        <v>1005644</v>
      </c>
      <c r="AZ733" t="s">
        <v>1438</v>
      </c>
      <c r="BA733" t="s">
        <v>2019</v>
      </c>
      <c r="BB733" t="s">
        <v>2020</v>
      </c>
      <c r="BC733" t="n">
        <v>4.904654</v>
      </c>
      <c r="BD733" t="n">
        <v>52.376756</v>
      </c>
      <c r="BE733" t="s">
        <v>818</v>
      </c>
      <c r="BF733" t="s">
        <v>83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127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2014</v>
      </c>
      <c r="F734" t="n">
        <v>894583</v>
      </c>
      <c r="G734" t="s">
        <v>74</v>
      </c>
      <c r="H734" t="s">
        <v>75</v>
      </c>
      <c r="I734" t="s"/>
      <c r="J734" t="s">
        <v>76</v>
      </c>
      <c r="K734" t="n">
        <v>248.5</v>
      </c>
      <c r="L734" t="s">
        <v>77</v>
      </c>
      <c r="M734" t="s"/>
      <c r="N734" t="s">
        <v>2045</v>
      </c>
      <c r="O734" t="s">
        <v>79</v>
      </c>
      <c r="P734" t="s">
        <v>2016</v>
      </c>
      <c r="Q734" t="s"/>
      <c r="R734" t="s">
        <v>81</v>
      </c>
      <c r="S734" t="s">
        <v>1746</v>
      </c>
      <c r="T734" t="s">
        <v>83</v>
      </c>
      <c r="U734" t="s">
        <v>84</v>
      </c>
      <c r="V734" t="s">
        <v>85</v>
      </c>
      <c r="W734" t="s">
        <v>86</v>
      </c>
      <c r="X734" t="s"/>
      <c r="Y734" t="s">
        <v>87</v>
      </c>
      <c r="Z734">
        <f>HYPERLINK("https://hotelmonitor-cachepage.eclerx.com/savepage/tk_15441703638735812_sr_8422.html","info")</f>
        <v/>
      </c>
      <c r="AA734" t="n">
        <v>162775</v>
      </c>
      <c r="AB734" t="s">
        <v>2101</v>
      </c>
      <c r="AC734" t="s"/>
      <c r="AD734" t="s">
        <v>89</v>
      </c>
      <c r="AE734" t="s"/>
      <c r="AF734" t="s"/>
      <c r="AG734" t="s"/>
      <c r="AH734" t="s"/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84</v>
      </c>
      <c r="AQ734" t="s">
        <v>91</v>
      </c>
      <c r="AR734" t="s"/>
      <c r="AS734" t="s"/>
      <c r="AT734" t="s">
        <v>92</v>
      </c>
      <c r="AU734" t="s">
        <v>90</v>
      </c>
      <c r="AV734" t="s"/>
      <c r="AW734" t="s"/>
      <c r="AX734" t="s">
        <v>93</v>
      </c>
      <c r="AY734" t="n">
        <v>1005644</v>
      </c>
      <c r="AZ734" t="s">
        <v>1438</v>
      </c>
      <c r="BA734" t="s">
        <v>2019</v>
      </c>
      <c r="BB734" t="s">
        <v>2020</v>
      </c>
      <c r="BC734" t="n">
        <v>4.904654</v>
      </c>
      <c r="BD734" t="n">
        <v>52.376756</v>
      </c>
      <c r="BE734" t="s">
        <v>2061</v>
      </c>
      <c r="BF734" t="s">
        <v>83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127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2014</v>
      </c>
      <c r="F735" t="n">
        <v>894583</v>
      </c>
      <c r="G735" t="s">
        <v>74</v>
      </c>
      <c r="H735" t="s">
        <v>75</v>
      </c>
      <c r="I735" t="s"/>
      <c r="J735" t="s">
        <v>76</v>
      </c>
      <c r="K735" t="n">
        <v>223.5</v>
      </c>
      <c r="L735" t="s">
        <v>77</v>
      </c>
      <c r="M735" t="s"/>
      <c r="N735" t="s">
        <v>2026</v>
      </c>
      <c r="O735" t="s">
        <v>79</v>
      </c>
      <c r="P735" t="s">
        <v>2016</v>
      </c>
      <c r="Q735" t="s"/>
      <c r="R735" t="s">
        <v>81</v>
      </c>
      <c r="S735" t="s">
        <v>2053</v>
      </c>
      <c r="T735" t="s">
        <v>83</v>
      </c>
      <c r="U735" t="s">
        <v>84</v>
      </c>
      <c r="V735" t="s">
        <v>85</v>
      </c>
      <c r="W735" t="s">
        <v>108</v>
      </c>
      <c r="X735" t="s"/>
      <c r="Y735" t="s">
        <v>87</v>
      </c>
      <c r="Z735">
        <f>HYPERLINK("https://hotelmonitor-cachepage.eclerx.com/savepage/tk_15441703638735812_sr_8422.html","info")</f>
        <v/>
      </c>
      <c r="AA735" t="n">
        <v>162775</v>
      </c>
      <c r="AB735" t="s">
        <v>2102</v>
      </c>
      <c r="AC735" t="s"/>
      <c r="AD735" t="s">
        <v>89</v>
      </c>
      <c r="AE735" t="s"/>
      <c r="AF735" t="s"/>
      <c r="AG735" t="s"/>
      <c r="AH735" t="s"/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84</v>
      </c>
      <c r="AQ735" t="s">
        <v>91</v>
      </c>
      <c r="AR735" t="s"/>
      <c r="AS735" t="s"/>
      <c r="AT735" t="s">
        <v>92</v>
      </c>
      <c r="AU735" t="s">
        <v>90</v>
      </c>
      <c r="AV735" t="s"/>
      <c r="AW735" t="s"/>
      <c r="AX735" t="s">
        <v>93</v>
      </c>
      <c r="AY735" t="n">
        <v>1005644</v>
      </c>
      <c r="AZ735" t="s">
        <v>1438</v>
      </c>
      <c r="BA735" t="s">
        <v>2019</v>
      </c>
      <c r="BB735" t="s">
        <v>2020</v>
      </c>
      <c r="BC735" t="n">
        <v>4.904654</v>
      </c>
      <c r="BD735" t="n">
        <v>52.376756</v>
      </c>
      <c r="BE735" t="s">
        <v>2055</v>
      </c>
      <c r="BF735" t="s">
        <v>83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127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2014</v>
      </c>
      <c r="F736" t="n">
        <v>894583</v>
      </c>
      <c r="G736" t="s">
        <v>74</v>
      </c>
      <c r="H736" t="s">
        <v>75</v>
      </c>
      <c r="I736" t="s"/>
      <c r="J736" t="s">
        <v>76</v>
      </c>
      <c r="K736" t="n">
        <v>224.5</v>
      </c>
      <c r="L736" t="s">
        <v>77</v>
      </c>
      <c r="M736" t="s"/>
      <c r="N736" t="s">
        <v>2051</v>
      </c>
      <c r="O736" t="s">
        <v>79</v>
      </c>
      <c r="P736" t="s">
        <v>2016</v>
      </c>
      <c r="Q736" t="s"/>
      <c r="R736" t="s">
        <v>81</v>
      </c>
      <c r="S736" t="s">
        <v>2097</v>
      </c>
      <c r="T736" t="s">
        <v>83</v>
      </c>
      <c r="U736" t="s">
        <v>84</v>
      </c>
      <c r="V736" t="s">
        <v>85</v>
      </c>
      <c r="W736" t="s">
        <v>86</v>
      </c>
      <c r="X736" t="s"/>
      <c r="Y736" t="s">
        <v>87</v>
      </c>
      <c r="Z736">
        <f>HYPERLINK("https://hotelmonitor-cachepage.eclerx.com/savepage/tk_15441703638735812_sr_8422.html","info")</f>
        <v/>
      </c>
      <c r="AA736" t="n">
        <v>162775</v>
      </c>
      <c r="AB736" t="s">
        <v>2103</v>
      </c>
      <c r="AC736" t="s"/>
      <c r="AD736" t="s">
        <v>89</v>
      </c>
      <c r="AE736" t="s"/>
      <c r="AF736" t="s"/>
      <c r="AG736" t="s"/>
      <c r="AH736" t="s"/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84</v>
      </c>
      <c r="AQ736" t="s">
        <v>91</v>
      </c>
      <c r="AR736" t="s"/>
      <c r="AS736" t="s"/>
      <c r="AT736" t="s">
        <v>92</v>
      </c>
      <c r="AU736" t="s">
        <v>90</v>
      </c>
      <c r="AV736" t="s"/>
      <c r="AW736" t="s"/>
      <c r="AX736" t="s">
        <v>93</v>
      </c>
      <c r="AY736" t="n">
        <v>1005644</v>
      </c>
      <c r="AZ736" t="s">
        <v>1438</v>
      </c>
      <c r="BA736" t="s">
        <v>2019</v>
      </c>
      <c r="BB736" t="s">
        <v>2020</v>
      </c>
      <c r="BC736" t="n">
        <v>4.904654</v>
      </c>
      <c r="BD736" t="n">
        <v>52.376756</v>
      </c>
      <c r="BE736" t="s">
        <v>1144</v>
      </c>
      <c r="BF736" t="s">
        <v>83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127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2014</v>
      </c>
      <c r="F737" t="n">
        <v>894583</v>
      </c>
      <c r="G737" t="s">
        <v>74</v>
      </c>
      <c r="H737" t="s">
        <v>75</v>
      </c>
      <c r="I737" t="s"/>
      <c r="J737" t="s">
        <v>76</v>
      </c>
      <c r="K737" t="n">
        <v>239.5</v>
      </c>
      <c r="L737" t="s">
        <v>77</v>
      </c>
      <c r="M737" t="s"/>
      <c r="N737" t="s">
        <v>2015</v>
      </c>
      <c r="O737" t="s">
        <v>79</v>
      </c>
      <c r="P737" t="s">
        <v>2016</v>
      </c>
      <c r="Q737" t="s"/>
      <c r="R737" t="s">
        <v>81</v>
      </c>
      <c r="S737" t="s">
        <v>2104</v>
      </c>
      <c r="T737" t="s">
        <v>83</v>
      </c>
      <c r="U737" t="s">
        <v>84</v>
      </c>
      <c r="V737" t="s">
        <v>85</v>
      </c>
      <c r="W737" t="s">
        <v>86</v>
      </c>
      <c r="X737" t="s"/>
      <c r="Y737" t="s">
        <v>87</v>
      </c>
      <c r="Z737">
        <f>HYPERLINK("https://hotelmonitor-cachepage.eclerx.com/savepage/tk_15441703638735812_sr_8422.html","info")</f>
        <v/>
      </c>
      <c r="AA737" t="n">
        <v>162775</v>
      </c>
      <c r="AB737" t="s">
        <v>2105</v>
      </c>
      <c r="AC737" t="s"/>
      <c r="AD737" t="s">
        <v>89</v>
      </c>
      <c r="AE737" t="s"/>
      <c r="AF737" t="s"/>
      <c r="AG737" t="s"/>
      <c r="AH737" t="s"/>
      <c r="AI737" t="s"/>
      <c r="AJ737" t="s"/>
      <c r="AK737" t="s">
        <v>90</v>
      </c>
      <c r="AL737" t="s"/>
      <c r="AM737" t="s"/>
      <c r="AN737" t="s">
        <v>90</v>
      </c>
      <c r="AO737" t="s"/>
      <c r="AP737" t="n">
        <v>84</v>
      </c>
      <c r="AQ737" t="s">
        <v>91</v>
      </c>
      <c r="AR737" t="s"/>
      <c r="AS737" t="s"/>
      <c r="AT737" t="s">
        <v>92</v>
      </c>
      <c r="AU737" t="s">
        <v>90</v>
      </c>
      <c r="AV737" t="s"/>
      <c r="AW737" t="s"/>
      <c r="AX737" t="s">
        <v>93</v>
      </c>
      <c r="AY737" t="n">
        <v>1005644</v>
      </c>
      <c r="AZ737" t="s">
        <v>1438</v>
      </c>
      <c r="BA737" t="s">
        <v>2019</v>
      </c>
      <c r="BB737" t="s">
        <v>2020</v>
      </c>
      <c r="BC737" t="n">
        <v>4.904654</v>
      </c>
      <c r="BD737" t="n">
        <v>52.376756</v>
      </c>
      <c r="BE737" t="s">
        <v>2106</v>
      </c>
      <c r="BF737" t="s">
        <v>83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127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2014</v>
      </c>
      <c r="F738" t="n">
        <v>894583</v>
      </c>
      <c r="G738" t="s">
        <v>74</v>
      </c>
      <c r="H738" t="s">
        <v>75</v>
      </c>
      <c r="I738" t="s"/>
      <c r="J738" t="s">
        <v>76</v>
      </c>
      <c r="K738" t="n">
        <v>247.5</v>
      </c>
      <c r="L738" t="s">
        <v>77</v>
      </c>
      <c r="M738" t="s"/>
      <c r="N738" t="s">
        <v>2056</v>
      </c>
      <c r="O738" t="s">
        <v>79</v>
      </c>
      <c r="P738" t="s">
        <v>2016</v>
      </c>
      <c r="Q738" t="s"/>
      <c r="R738" t="s">
        <v>81</v>
      </c>
      <c r="S738" t="s">
        <v>2107</v>
      </c>
      <c r="T738" t="s">
        <v>83</v>
      </c>
      <c r="U738" t="s">
        <v>84</v>
      </c>
      <c r="V738" t="s">
        <v>85</v>
      </c>
      <c r="W738" t="s">
        <v>108</v>
      </c>
      <c r="X738" t="s"/>
      <c r="Y738" t="s">
        <v>87</v>
      </c>
      <c r="Z738">
        <f>HYPERLINK("https://hotelmonitor-cachepage.eclerx.com/savepage/tk_15441703638735812_sr_8422.html","info")</f>
        <v/>
      </c>
      <c r="AA738" t="n">
        <v>162775</v>
      </c>
      <c r="AB738" t="s">
        <v>2108</v>
      </c>
      <c r="AC738" t="s"/>
      <c r="AD738" t="s">
        <v>89</v>
      </c>
      <c r="AE738" t="s"/>
      <c r="AF738" t="s"/>
      <c r="AG738" t="s"/>
      <c r="AH738" t="s"/>
      <c r="AI738" t="s"/>
      <c r="AJ738" t="s"/>
      <c r="AK738" t="s">
        <v>90</v>
      </c>
      <c r="AL738" t="s"/>
      <c r="AM738" t="s"/>
      <c r="AN738" t="s">
        <v>90</v>
      </c>
      <c r="AO738" t="s"/>
      <c r="AP738" t="n">
        <v>84</v>
      </c>
      <c r="AQ738" t="s">
        <v>91</v>
      </c>
      <c r="AR738" t="s"/>
      <c r="AS738" t="s"/>
      <c r="AT738" t="s">
        <v>92</v>
      </c>
      <c r="AU738" t="s">
        <v>90</v>
      </c>
      <c r="AV738" t="s"/>
      <c r="AW738" t="s"/>
      <c r="AX738" t="s">
        <v>93</v>
      </c>
      <c r="AY738" t="n">
        <v>1005644</v>
      </c>
      <c r="AZ738" t="s">
        <v>1438</v>
      </c>
      <c r="BA738" t="s">
        <v>2019</v>
      </c>
      <c r="BB738" t="s">
        <v>2020</v>
      </c>
      <c r="BC738" t="n">
        <v>4.904654</v>
      </c>
      <c r="BD738" t="n">
        <v>52.376756</v>
      </c>
      <c r="BE738" t="s">
        <v>876</v>
      </c>
      <c r="BF738" t="s">
        <v>83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127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2014</v>
      </c>
      <c r="F739" t="n">
        <v>894583</v>
      </c>
      <c r="G739" t="s">
        <v>74</v>
      </c>
      <c r="H739" t="s">
        <v>75</v>
      </c>
      <c r="I739" t="s"/>
      <c r="J739" t="s">
        <v>76</v>
      </c>
      <c r="K739" t="n">
        <v>434.5</v>
      </c>
      <c r="L739" t="s">
        <v>77</v>
      </c>
      <c r="M739" t="s"/>
      <c r="N739" t="s">
        <v>2109</v>
      </c>
      <c r="O739" t="s">
        <v>79</v>
      </c>
      <c r="P739" t="s">
        <v>2016</v>
      </c>
      <c r="Q739" t="s"/>
      <c r="R739" t="s">
        <v>81</v>
      </c>
      <c r="S739" t="s">
        <v>2110</v>
      </c>
      <c r="T739" t="s">
        <v>83</v>
      </c>
      <c r="U739" t="s">
        <v>84</v>
      </c>
      <c r="V739" t="s">
        <v>85</v>
      </c>
      <c r="W739" t="s">
        <v>108</v>
      </c>
      <c r="X739" t="s"/>
      <c r="Y739" t="s">
        <v>87</v>
      </c>
      <c r="Z739">
        <f>HYPERLINK("https://hotelmonitor-cachepage.eclerx.com/savepage/tk_15441703638735812_sr_8422.html","info")</f>
        <v/>
      </c>
      <c r="AA739" t="n">
        <v>162775</v>
      </c>
      <c r="AB739" t="s">
        <v>2111</v>
      </c>
      <c r="AC739" t="s"/>
      <c r="AD739" t="s">
        <v>89</v>
      </c>
      <c r="AE739" t="s"/>
      <c r="AF739" t="s"/>
      <c r="AG739" t="s"/>
      <c r="AH739" t="s"/>
      <c r="AI739" t="s"/>
      <c r="AJ739" t="s"/>
      <c r="AK739" t="s">
        <v>90</v>
      </c>
      <c r="AL739" t="s"/>
      <c r="AM739" t="s"/>
      <c r="AN739" t="s">
        <v>90</v>
      </c>
      <c r="AO739" t="s"/>
      <c r="AP739" t="n">
        <v>84</v>
      </c>
      <c r="AQ739" t="s">
        <v>91</v>
      </c>
      <c r="AR739" t="s"/>
      <c r="AS739" t="s"/>
      <c r="AT739" t="s">
        <v>92</v>
      </c>
      <c r="AU739" t="s">
        <v>90</v>
      </c>
      <c r="AV739" t="s"/>
      <c r="AW739" t="s"/>
      <c r="AX739" t="s">
        <v>90</v>
      </c>
      <c r="AY739" t="n">
        <v>1005644</v>
      </c>
      <c r="AZ739" t="s">
        <v>1438</v>
      </c>
      <c r="BA739" t="s">
        <v>2019</v>
      </c>
      <c r="BB739" t="s">
        <v>2020</v>
      </c>
      <c r="BC739" t="n">
        <v>4.904654</v>
      </c>
      <c r="BD739" t="n">
        <v>52.376756</v>
      </c>
      <c r="BE739" t="s">
        <v>2112</v>
      </c>
      <c r="BF739" t="s">
        <v>83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127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2014</v>
      </c>
      <c r="F740" t="n">
        <v>894583</v>
      </c>
      <c r="G740" t="s">
        <v>74</v>
      </c>
      <c r="H740" t="s">
        <v>75</v>
      </c>
      <c r="I740" t="s"/>
      <c r="J740" t="s">
        <v>76</v>
      </c>
      <c r="K740" t="n">
        <v>310.5</v>
      </c>
      <c r="L740" t="s">
        <v>77</v>
      </c>
      <c r="M740" t="s"/>
      <c r="N740" t="s">
        <v>2042</v>
      </c>
      <c r="O740" t="s">
        <v>79</v>
      </c>
      <c r="P740" t="s">
        <v>2016</v>
      </c>
      <c r="Q740" t="s"/>
      <c r="R740" t="s">
        <v>81</v>
      </c>
      <c r="S740" t="s">
        <v>2113</v>
      </c>
      <c r="T740" t="s">
        <v>83</v>
      </c>
      <c r="U740" t="s">
        <v>84</v>
      </c>
      <c r="V740" t="s">
        <v>85</v>
      </c>
      <c r="W740" t="s">
        <v>86</v>
      </c>
      <c r="X740" t="s"/>
      <c r="Y740" t="s">
        <v>87</v>
      </c>
      <c r="Z740">
        <f>HYPERLINK("https://hotelmonitor-cachepage.eclerx.com/savepage/tk_15441703638735812_sr_8422.html","info")</f>
        <v/>
      </c>
      <c r="AA740" t="n">
        <v>162775</v>
      </c>
      <c r="AB740" t="s">
        <v>2114</v>
      </c>
      <c r="AC740" t="s"/>
      <c r="AD740" t="s">
        <v>89</v>
      </c>
      <c r="AE740" t="s"/>
      <c r="AF740" t="s"/>
      <c r="AG740" t="s"/>
      <c r="AH740" t="s"/>
      <c r="AI740" t="s"/>
      <c r="AJ740" t="s"/>
      <c r="AK740" t="s">
        <v>90</v>
      </c>
      <c r="AL740" t="s"/>
      <c r="AM740" t="s"/>
      <c r="AN740" t="s">
        <v>90</v>
      </c>
      <c r="AO740" t="s"/>
      <c r="AP740" t="n">
        <v>84</v>
      </c>
      <c r="AQ740" t="s">
        <v>91</v>
      </c>
      <c r="AR740" t="s"/>
      <c r="AS740" t="s"/>
      <c r="AT740" t="s">
        <v>92</v>
      </c>
      <c r="AU740" t="s">
        <v>90</v>
      </c>
      <c r="AV740" t="s"/>
      <c r="AW740" t="s"/>
      <c r="AX740" t="s">
        <v>93</v>
      </c>
      <c r="AY740" t="n">
        <v>1005644</v>
      </c>
      <c r="AZ740" t="s">
        <v>1438</v>
      </c>
      <c r="BA740" t="s">
        <v>2019</v>
      </c>
      <c r="BB740" t="s">
        <v>2020</v>
      </c>
      <c r="BC740" t="n">
        <v>4.904654</v>
      </c>
      <c r="BD740" t="n">
        <v>52.376756</v>
      </c>
      <c r="BE740" t="s">
        <v>2115</v>
      </c>
      <c r="BF740" t="s">
        <v>83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127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2116</v>
      </c>
      <c r="F741" t="n">
        <v>440351</v>
      </c>
      <c r="G741" t="s">
        <v>74</v>
      </c>
      <c r="H741" t="s">
        <v>75</v>
      </c>
      <c r="I741" t="s"/>
      <c r="J741" t="s">
        <v>76</v>
      </c>
      <c r="K741" t="n">
        <v>123</v>
      </c>
      <c r="L741" t="s">
        <v>77</v>
      </c>
      <c r="M741" t="s"/>
      <c r="N741" t="s">
        <v>118</v>
      </c>
      <c r="O741" t="s">
        <v>79</v>
      </c>
      <c r="P741" t="s">
        <v>2117</v>
      </c>
      <c r="Q741" t="s"/>
      <c r="R741" t="s">
        <v>81</v>
      </c>
      <c r="S741" t="s">
        <v>412</v>
      </c>
      <c r="T741" t="s">
        <v>83</v>
      </c>
      <c r="U741" t="s">
        <v>84</v>
      </c>
      <c r="V741" t="s">
        <v>85</v>
      </c>
      <c r="W741" t="s">
        <v>108</v>
      </c>
      <c r="X741" t="s"/>
      <c r="Y741" t="s">
        <v>87</v>
      </c>
      <c r="Z741">
        <f>HYPERLINK("https://hotelmonitor-cachepage.eclerx.com/savepage/tk_15441703591583714_sr_8422.html","info")</f>
        <v/>
      </c>
      <c r="AA741" t="n">
        <v>121849</v>
      </c>
      <c r="AB741" t="s">
        <v>2118</v>
      </c>
      <c r="AC741" t="s"/>
      <c r="AD741" t="s">
        <v>89</v>
      </c>
      <c r="AE741" t="s"/>
      <c r="AF741" t="s"/>
      <c r="AG741" t="s"/>
      <c r="AH741" t="s"/>
      <c r="AI741" t="s"/>
      <c r="AJ741" t="s"/>
      <c r="AK741" t="s">
        <v>90</v>
      </c>
      <c r="AL741" t="s"/>
      <c r="AM741" t="s"/>
      <c r="AN741" t="s">
        <v>93</v>
      </c>
      <c r="AO741" t="s">
        <v>807</v>
      </c>
      <c r="AP741" t="n">
        <v>75</v>
      </c>
      <c r="AQ741" t="s">
        <v>91</v>
      </c>
      <c r="AR741" t="s"/>
      <c r="AS741" t="s"/>
      <c r="AT741" t="s">
        <v>92</v>
      </c>
      <c r="AU741" t="s">
        <v>90</v>
      </c>
      <c r="AV741" t="s"/>
      <c r="AW741" t="s"/>
      <c r="AX741" t="s">
        <v>90</v>
      </c>
      <c r="AY741" t="n">
        <v>1586455</v>
      </c>
      <c r="AZ741" t="s">
        <v>2119</v>
      </c>
      <c r="BA741" t="s">
        <v>2120</v>
      </c>
      <c r="BB741" t="s">
        <v>2121</v>
      </c>
      <c r="BC741" t="n">
        <v>4.844315</v>
      </c>
      <c r="BD741" t="n">
        <v>52.357344</v>
      </c>
      <c r="BE741" t="s">
        <v>1346</v>
      </c>
      <c r="BF741" t="s">
        <v>83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127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2116</v>
      </c>
      <c r="F742" t="n">
        <v>440351</v>
      </c>
      <c r="G742" t="s">
        <v>74</v>
      </c>
      <c r="H742" t="s">
        <v>75</v>
      </c>
      <c r="I742" t="s"/>
      <c r="J742" t="s">
        <v>76</v>
      </c>
      <c r="K742" t="n">
        <v>123</v>
      </c>
      <c r="L742" t="s">
        <v>77</v>
      </c>
      <c r="M742" t="s"/>
      <c r="N742" t="s">
        <v>128</v>
      </c>
      <c r="O742" t="s">
        <v>79</v>
      </c>
      <c r="P742" t="s">
        <v>2117</v>
      </c>
      <c r="Q742" t="s"/>
      <c r="R742" t="s">
        <v>81</v>
      </c>
      <c r="S742" t="s">
        <v>412</v>
      </c>
      <c r="T742" t="s">
        <v>83</v>
      </c>
      <c r="U742" t="s">
        <v>84</v>
      </c>
      <c r="V742" t="s">
        <v>85</v>
      </c>
      <c r="W742" t="s">
        <v>108</v>
      </c>
      <c r="X742" t="s"/>
      <c r="Y742" t="s">
        <v>87</v>
      </c>
      <c r="Z742">
        <f>HYPERLINK("https://hotelmonitor-cachepage.eclerx.com/savepage/tk_15441703591583714_sr_8422.html","info")</f>
        <v/>
      </c>
      <c r="AA742" t="n">
        <v>121849</v>
      </c>
      <c r="AB742" t="s">
        <v>2122</v>
      </c>
      <c r="AC742" t="s"/>
      <c r="AD742" t="s">
        <v>89</v>
      </c>
      <c r="AE742" t="s"/>
      <c r="AF742" t="s"/>
      <c r="AG742" t="s"/>
      <c r="AH742" t="s"/>
      <c r="AI742" t="s"/>
      <c r="AJ742" t="s"/>
      <c r="AK742" t="s">
        <v>90</v>
      </c>
      <c r="AL742" t="s"/>
      <c r="AM742" t="s"/>
      <c r="AN742" t="s">
        <v>93</v>
      </c>
      <c r="AO742" t="s">
        <v>807</v>
      </c>
      <c r="AP742" t="n">
        <v>75</v>
      </c>
      <c r="AQ742" t="s">
        <v>91</v>
      </c>
      <c r="AR742" t="s"/>
      <c r="AS742" t="s"/>
      <c r="AT742" t="s">
        <v>92</v>
      </c>
      <c r="AU742" t="s">
        <v>90</v>
      </c>
      <c r="AV742" t="s"/>
      <c r="AW742" t="s"/>
      <c r="AX742" t="s">
        <v>90</v>
      </c>
      <c r="AY742" t="n">
        <v>1586455</v>
      </c>
      <c r="AZ742" t="s">
        <v>2119</v>
      </c>
      <c r="BA742" t="s">
        <v>2120</v>
      </c>
      <c r="BB742" t="s">
        <v>2121</v>
      </c>
      <c r="BC742" t="n">
        <v>4.844315</v>
      </c>
      <c r="BD742" t="n">
        <v>52.357344</v>
      </c>
      <c r="BE742" t="s">
        <v>1346</v>
      </c>
      <c r="BF742" t="s">
        <v>83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127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2123</v>
      </c>
      <c r="F743" t="n">
        <v>3119485</v>
      </c>
      <c r="G743" t="s">
        <v>74</v>
      </c>
      <c r="H743" t="s">
        <v>75</v>
      </c>
      <c r="I743" t="s"/>
      <c r="J743" t="s">
        <v>76</v>
      </c>
      <c r="K743" t="n">
        <v>142</v>
      </c>
      <c r="L743" t="s">
        <v>77</v>
      </c>
      <c r="M743" t="s"/>
      <c r="N743" t="s">
        <v>2124</v>
      </c>
      <c r="O743" t="s">
        <v>79</v>
      </c>
      <c r="P743" t="s">
        <v>2125</v>
      </c>
      <c r="Q743" t="s"/>
      <c r="R743" t="s">
        <v>120</v>
      </c>
      <c r="S743" t="s">
        <v>448</v>
      </c>
      <c r="T743" t="s">
        <v>83</v>
      </c>
      <c r="U743" t="s">
        <v>84</v>
      </c>
      <c r="V743" t="s">
        <v>85</v>
      </c>
      <c r="W743" t="s">
        <v>108</v>
      </c>
      <c r="X743" t="s"/>
      <c r="Y743" t="s">
        <v>87</v>
      </c>
      <c r="Z743">
        <f>HYPERLINK("https://hotelmonitor-cachepage.eclerx.com/savepage/tk_15441703332931685_sr_8422.html","info")</f>
        <v/>
      </c>
      <c r="AA743" t="n">
        <v>481881</v>
      </c>
      <c r="AB743" t="s">
        <v>2126</v>
      </c>
      <c r="AC743" t="s"/>
      <c r="AD743" t="s">
        <v>89</v>
      </c>
      <c r="AE743" t="s"/>
      <c r="AF743" t="s"/>
      <c r="AG743" t="s"/>
      <c r="AH743" t="s"/>
      <c r="AI743" t="s"/>
      <c r="AJ743" t="s"/>
      <c r="AK743" t="s">
        <v>90</v>
      </c>
      <c r="AL743" t="s"/>
      <c r="AM743" t="s"/>
      <c r="AN743" t="s">
        <v>90</v>
      </c>
      <c r="AO743" t="s"/>
      <c r="AP743" t="n">
        <v>22</v>
      </c>
      <c r="AQ743" t="s">
        <v>91</v>
      </c>
      <c r="AR743" t="s"/>
      <c r="AS743" t="s"/>
      <c r="AT743" t="s">
        <v>92</v>
      </c>
      <c r="AU743" t="s">
        <v>90</v>
      </c>
      <c r="AV743" t="s"/>
      <c r="AW743" t="s"/>
      <c r="AX743" t="s">
        <v>93</v>
      </c>
      <c r="AY743" t="n">
        <v>4036682</v>
      </c>
      <c r="AZ743" t="s">
        <v>2127</v>
      </c>
      <c r="BA743" t="s">
        <v>2128</v>
      </c>
      <c r="BB743" t="s">
        <v>2129</v>
      </c>
      <c r="BC743" t="n">
        <v>4.934809</v>
      </c>
      <c r="BD743" t="n">
        <v>52.371334</v>
      </c>
      <c r="BE743" t="s">
        <v>2130</v>
      </c>
      <c r="BF743" t="s">
        <v>83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127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2123</v>
      </c>
      <c r="F744" t="n">
        <v>3119485</v>
      </c>
      <c r="G744" t="s">
        <v>74</v>
      </c>
      <c r="H744" t="s">
        <v>75</v>
      </c>
      <c r="I744" t="s"/>
      <c r="J744" t="s">
        <v>76</v>
      </c>
      <c r="K744" t="n">
        <v>142</v>
      </c>
      <c r="L744" t="s">
        <v>77</v>
      </c>
      <c r="M744" t="s"/>
      <c r="N744" t="s">
        <v>2131</v>
      </c>
      <c r="O744" t="s">
        <v>79</v>
      </c>
      <c r="P744" t="s">
        <v>2125</v>
      </c>
      <c r="Q744" t="s"/>
      <c r="R744" t="s">
        <v>120</v>
      </c>
      <c r="S744" t="s">
        <v>448</v>
      </c>
      <c r="T744" t="s">
        <v>83</v>
      </c>
      <c r="U744" t="s">
        <v>84</v>
      </c>
      <c r="V744" t="s">
        <v>85</v>
      </c>
      <c r="W744" t="s">
        <v>108</v>
      </c>
      <c r="X744" t="s"/>
      <c r="Y744" t="s">
        <v>87</v>
      </c>
      <c r="Z744">
        <f>HYPERLINK("https://hotelmonitor-cachepage.eclerx.com/savepage/tk_15441703332931685_sr_8422.html","info")</f>
        <v/>
      </c>
      <c r="AA744" t="n">
        <v>481881</v>
      </c>
      <c r="AB744" t="s">
        <v>2132</v>
      </c>
      <c r="AC744" t="s"/>
      <c r="AD744" t="s">
        <v>89</v>
      </c>
      <c r="AE744" t="s"/>
      <c r="AF744" t="s"/>
      <c r="AG744" t="s"/>
      <c r="AH744" t="s"/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22</v>
      </c>
      <c r="AQ744" t="s">
        <v>91</v>
      </c>
      <c r="AR744" t="s"/>
      <c r="AS744" t="s"/>
      <c r="AT744" t="s">
        <v>92</v>
      </c>
      <c r="AU744" t="s">
        <v>90</v>
      </c>
      <c r="AV744" t="s"/>
      <c r="AW744" t="s"/>
      <c r="AX744" t="s">
        <v>93</v>
      </c>
      <c r="AY744" t="n">
        <v>4036682</v>
      </c>
      <c r="AZ744" t="s">
        <v>2127</v>
      </c>
      <c r="BA744" t="s">
        <v>2128</v>
      </c>
      <c r="BB744" t="s">
        <v>2129</v>
      </c>
      <c r="BC744" t="n">
        <v>4.934809</v>
      </c>
      <c r="BD744" t="n">
        <v>52.371334</v>
      </c>
      <c r="BE744" t="s">
        <v>2130</v>
      </c>
      <c r="BF744" t="s">
        <v>83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127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2123</v>
      </c>
      <c r="F745" t="n">
        <v>3119485</v>
      </c>
      <c r="G745" t="s">
        <v>74</v>
      </c>
      <c r="H745" t="s">
        <v>75</v>
      </c>
      <c r="I745" t="s"/>
      <c r="J745" t="s">
        <v>76</v>
      </c>
      <c r="K745" t="n">
        <v>144.5</v>
      </c>
      <c r="L745" t="s">
        <v>77</v>
      </c>
      <c r="M745" t="s"/>
      <c r="N745" t="s">
        <v>2124</v>
      </c>
      <c r="O745" t="s">
        <v>79</v>
      </c>
      <c r="P745" t="s">
        <v>2125</v>
      </c>
      <c r="Q745" t="s"/>
      <c r="R745" t="s">
        <v>120</v>
      </c>
      <c r="S745" t="s">
        <v>1842</v>
      </c>
      <c r="T745" t="s">
        <v>83</v>
      </c>
      <c r="U745" t="s">
        <v>84</v>
      </c>
      <c r="V745" t="s">
        <v>85</v>
      </c>
      <c r="W745" t="s">
        <v>108</v>
      </c>
      <c r="X745" t="s"/>
      <c r="Y745" t="s">
        <v>87</v>
      </c>
      <c r="Z745">
        <f>HYPERLINK("https://hotelmonitor-cachepage.eclerx.com/savepage/tk_15441703332931685_sr_8422.html","info")</f>
        <v/>
      </c>
      <c r="AA745" t="n">
        <v>481881</v>
      </c>
      <c r="AB745" t="s">
        <v>2133</v>
      </c>
      <c r="AC745" t="s"/>
      <c r="AD745" t="s">
        <v>89</v>
      </c>
      <c r="AE745" t="s"/>
      <c r="AF745" t="s"/>
      <c r="AG745" t="s"/>
      <c r="AH745" t="s"/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22</v>
      </c>
      <c r="AQ745" t="s">
        <v>91</v>
      </c>
      <c r="AR745" t="s"/>
      <c r="AS745" t="s"/>
      <c r="AT745" t="s">
        <v>92</v>
      </c>
      <c r="AU745" t="s">
        <v>90</v>
      </c>
      <c r="AV745" t="s"/>
      <c r="AW745" t="s"/>
      <c r="AX745" t="s">
        <v>93</v>
      </c>
      <c r="AY745" t="n">
        <v>4036682</v>
      </c>
      <c r="AZ745" t="s">
        <v>2127</v>
      </c>
      <c r="BA745" t="s">
        <v>2128</v>
      </c>
      <c r="BB745" t="s">
        <v>2129</v>
      </c>
      <c r="BC745" t="n">
        <v>4.934809</v>
      </c>
      <c r="BD745" t="n">
        <v>52.371334</v>
      </c>
      <c r="BE745" t="s">
        <v>332</v>
      </c>
      <c r="BF745" t="s">
        <v>83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127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2123</v>
      </c>
      <c r="F746" t="n">
        <v>3119485</v>
      </c>
      <c r="G746" t="s">
        <v>74</v>
      </c>
      <c r="H746" t="s">
        <v>75</v>
      </c>
      <c r="I746" t="s"/>
      <c r="J746" t="s">
        <v>76</v>
      </c>
      <c r="K746" t="n">
        <v>144.5</v>
      </c>
      <c r="L746" t="s">
        <v>77</v>
      </c>
      <c r="M746" t="s"/>
      <c r="N746" t="s">
        <v>2131</v>
      </c>
      <c r="O746" t="s">
        <v>79</v>
      </c>
      <c r="P746" t="s">
        <v>2125</v>
      </c>
      <c r="Q746" t="s"/>
      <c r="R746" t="s">
        <v>120</v>
      </c>
      <c r="S746" t="s">
        <v>1842</v>
      </c>
      <c r="T746" t="s">
        <v>83</v>
      </c>
      <c r="U746" t="s">
        <v>84</v>
      </c>
      <c r="V746" t="s">
        <v>85</v>
      </c>
      <c r="W746" t="s">
        <v>108</v>
      </c>
      <c r="X746" t="s"/>
      <c r="Y746" t="s">
        <v>87</v>
      </c>
      <c r="Z746">
        <f>HYPERLINK("https://hotelmonitor-cachepage.eclerx.com/savepage/tk_15441703332931685_sr_8422.html","info")</f>
        <v/>
      </c>
      <c r="AA746" t="n">
        <v>481881</v>
      </c>
      <c r="AB746" t="s">
        <v>2134</v>
      </c>
      <c r="AC746" t="s"/>
      <c r="AD746" t="s">
        <v>89</v>
      </c>
      <c r="AE746" t="s"/>
      <c r="AF746" t="s"/>
      <c r="AG746" t="s"/>
      <c r="AH746" t="s"/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22</v>
      </c>
      <c r="AQ746" t="s">
        <v>91</v>
      </c>
      <c r="AR746" t="s"/>
      <c r="AS746" t="s"/>
      <c r="AT746" t="s">
        <v>92</v>
      </c>
      <c r="AU746" t="s">
        <v>90</v>
      </c>
      <c r="AV746" t="s"/>
      <c r="AW746" t="s"/>
      <c r="AX746" t="s">
        <v>93</v>
      </c>
      <c r="AY746" t="n">
        <v>4036682</v>
      </c>
      <c r="AZ746" t="s">
        <v>2127</v>
      </c>
      <c r="BA746" t="s">
        <v>2128</v>
      </c>
      <c r="BB746" t="s">
        <v>2129</v>
      </c>
      <c r="BC746" t="n">
        <v>4.934809</v>
      </c>
      <c r="BD746" t="n">
        <v>52.371334</v>
      </c>
      <c r="BE746" t="s">
        <v>332</v>
      </c>
      <c r="BF746" t="s">
        <v>83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127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2123</v>
      </c>
      <c r="F747" t="n">
        <v>3119485</v>
      </c>
      <c r="G747" t="s">
        <v>74</v>
      </c>
      <c r="H747" t="s">
        <v>75</v>
      </c>
      <c r="I747" t="s"/>
      <c r="J747" t="s">
        <v>76</v>
      </c>
      <c r="K747" t="n">
        <v>188.5</v>
      </c>
      <c r="L747" t="s">
        <v>77</v>
      </c>
      <c r="M747" t="s"/>
      <c r="N747" t="s">
        <v>2135</v>
      </c>
      <c r="O747" t="s">
        <v>79</v>
      </c>
      <c r="P747" t="s">
        <v>2125</v>
      </c>
      <c r="Q747" t="s"/>
      <c r="R747" t="s">
        <v>120</v>
      </c>
      <c r="S747" t="s">
        <v>2136</v>
      </c>
      <c r="T747" t="s">
        <v>83</v>
      </c>
      <c r="U747" t="s">
        <v>84</v>
      </c>
      <c r="V747" t="s">
        <v>85</v>
      </c>
      <c r="W747" t="s">
        <v>108</v>
      </c>
      <c r="X747" t="s"/>
      <c r="Y747" t="s">
        <v>87</v>
      </c>
      <c r="Z747">
        <f>HYPERLINK("https://hotelmonitor-cachepage.eclerx.com/savepage/tk_15441703332931685_sr_8422.html","info")</f>
        <v/>
      </c>
      <c r="AA747" t="n">
        <v>481881</v>
      </c>
      <c r="AB747" t="s">
        <v>2137</v>
      </c>
      <c r="AC747" t="s"/>
      <c r="AD747" t="s">
        <v>89</v>
      </c>
      <c r="AE747" t="s"/>
      <c r="AF747" t="s"/>
      <c r="AG747" t="s"/>
      <c r="AH747" t="s"/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22</v>
      </c>
      <c r="AQ747" t="s">
        <v>91</v>
      </c>
      <c r="AR747" t="s"/>
      <c r="AS747" t="s"/>
      <c r="AT747" t="s">
        <v>92</v>
      </c>
      <c r="AU747" t="s">
        <v>90</v>
      </c>
      <c r="AV747" t="s"/>
      <c r="AW747" t="s"/>
      <c r="AX747" t="s">
        <v>93</v>
      </c>
      <c r="AY747" t="n">
        <v>4036682</v>
      </c>
      <c r="AZ747" t="s">
        <v>2127</v>
      </c>
      <c r="BA747" t="s">
        <v>2128</v>
      </c>
      <c r="BB747" t="s">
        <v>2129</v>
      </c>
      <c r="BC747" t="n">
        <v>4.934809</v>
      </c>
      <c r="BD747" t="n">
        <v>52.371334</v>
      </c>
      <c r="BE747" t="s">
        <v>869</v>
      </c>
      <c r="BF747" t="s">
        <v>83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127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2123</v>
      </c>
      <c r="F748" t="n">
        <v>3119485</v>
      </c>
      <c r="G748" t="s">
        <v>74</v>
      </c>
      <c r="H748" t="s">
        <v>75</v>
      </c>
      <c r="I748" t="s"/>
      <c r="J748" t="s">
        <v>76</v>
      </c>
      <c r="K748" t="n">
        <v>191.5</v>
      </c>
      <c r="L748" t="s">
        <v>77</v>
      </c>
      <c r="M748" t="s"/>
      <c r="N748" t="s">
        <v>2135</v>
      </c>
      <c r="O748" t="s">
        <v>79</v>
      </c>
      <c r="P748" t="s">
        <v>2125</v>
      </c>
      <c r="Q748" t="s"/>
      <c r="R748" t="s">
        <v>120</v>
      </c>
      <c r="S748" t="s">
        <v>1460</v>
      </c>
      <c r="T748" t="s">
        <v>83</v>
      </c>
      <c r="U748" t="s">
        <v>84</v>
      </c>
      <c r="V748" t="s">
        <v>85</v>
      </c>
      <c r="W748" t="s">
        <v>108</v>
      </c>
      <c r="X748" t="s"/>
      <c r="Y748" t="s">
        <v>87</v>
      </c>
      <c r="Z748">
        <f>HYPERLINK("https://hotelmonitor-cachepage.eclerx.com/savepage/tk_15441703332931685_sr_8422.html","info")</f>
        <v/>
      </c>
      <c r="AA748" t="n">
        <v>481881</v>
      </c>
      <c r="AB748" t="s">
        <v>2138</v>
      </c>
      <c r="AC748" t="s"/>
      <c r="AD748" t="s">
        <v>89</v>
      </c>
      <c r="AE748" t="s"/>
      <c r="AF748" t="s"/>
      <c r="AG748" t="s"/>
      <c r="AH748" t="s"/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22</v>
      </c>
      <c r="AQ748" t="s">
        <v>91</v>
      </c>
      <c r="AR748" t="s"/>
      <c r="AS748" t="s"/>
      <c r="AT748" t="s">
        <v>92</v>
      </c>
      <c r="AU748" t="s">
        <v>90</v>
      </c>
      <c r="AV748" t="s"/>
      <c r="AW748" t="s"/>
      <c r="AX748" t="s">
        <v>93</v>
      </c>
      <c r="AY748" t="n">
        <v>4036682</v>
      </c>
      <c r="AZ748" t="s">
        <v>2127</v>
      </c>
      <c r="BA748" t="s">
        <v>2128</v>
      </c>
      <c r="BB748" t="s">
        <v>2129</v>
      </c>
      <c r="BC748" t="n">
        <v>4.934809</v>
      </c>
      <c r="BD748" t="n">
        <v>52.371334</v>
      </c>
      <c r="BE748" t="s">
        <v>1462</v>
      </c>
      <c r="BF748" t="s">
        <v>83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127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2139</v>
      </c>
      <c r="F749" t="n">
        <v>529815</v>
      </c>
      <c r="G749" t="s">
        <v>74</v>
      </c>
      <c r="H749" t="s">
        <v>75</v>
      </c>
      <c r="I749" t="s"/>
      <c r="J749" t="s">
        <v>76</v>
      </c>
      <c r="K749" t="n">
        <v>65</v>
      </c>
      <c r="L749" t="s">
        <v>77</v>
      </c>
      <c r="M749" t="s"/>
      <c r="N749" t="s">
        <v>2140</v>
      </c>
      <c r="O749" t="s">
        <v>79</v>
      </c>
      <c r="P749" t="s">
        <v>2139</v>
      </c>
      <c r="Q749" t="s"/>
      <c r="R749" t="s">
        <v>81</v>
      </c>
      <c r="S749" t="s">
        <v>606</v>
      </c>
      <c r="T749" t="s">
        <v>83</v>
      </c>
      <c r="U749" t="s">
        <v>84</v>
      </c>
      <c r="V749" t="s">
        <v>85</v>
      </c>
      <c r="W749" t="s">
        <v>86</v>
      </c>
      <c r="X749" t="s"/>
      <c r="Y749" t="s">
        <v>87</v>
      </c>
      <c r="Z749">
        <f>HYPERLINK("https://hotelmonitor-cachepage.eclerx.com/savepage/tk_15441703270752094_sr_8422.html","info")</f>
        <v/>
      </c>
      <c r="AA749" t="n">
        <v>99099</v>
      </c>
      <c r="AB749" t="s">
        <v>2141</v>
      </c>
      <c r="AC749" t="s"/>
      <c r="AD749" t="s">
        <v>89</v>
      </c>
      <c r="AE749" t="s"/>
      <c r="AF749" t="s"/>
      <c r="AG749" t="s"/>
      <c r="AH749" t="s"/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6</v>
      </c>
      <c r="AQ749" t="s">
        <v>91</v>
      </c>
      <c r="AR749" t="s"/>
      <c r="AS749" t="s"/>
      <c r="AT749" t="s">
        <v>92</v>
      </c>
      <c r="AU749" t="s">
        <v>90</v>
      </c>
      <c r="AV749" t="s"/>
      <c r="AW749" t="s"/>
      <c r="AX749" t="s">
        <v>93</v>
      </c>
      <c r="AY749" t="n">
        <v>5954086</v>
      </c>
      <c r="AZ749" t="s">
        <v>2142</v>
      </c>
      <c r="BA749" t="s">
        <v>2143</v>
      </c>
      <c r="BB749" t="s">
        <v>2144</v>
      </c>
      <c r="BC749" t="n">
        <v>4.77197</v>
      </c>
      <c r="BD749" t="n">
        <v>52.33365</v>
      </c>
      <c r="BE749" t="s">
        <v>1679</v>
      </c>
      <c r="BF749" t="s">
        <v>83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98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2139</v>
      </c>
      <c r="F750" t="n">
        <v>529815</v>
      </c>
      <c r="G750" t="s">
        <v>74</v>
      </c>
      <c r="H750" t="s">
        <v>75</v>
      </c>
      <c r="I750" t="s"/>
      <c r="J750" t="s">
        <v>76</v>
      </c>
      <c r="K750" t="n">
        <v>73.5</v>
      </c>
      <c r="L750" t="s">
        <v>77</v>
      </c>
      <c r="M750" t="s"/>
      <c r="N750" t="s">
        <v>2145</v>
      </c>
      <c r="O750" t="s">
        <v>79</v>
      </c>
      <c r="P750" t="s">
        <v>2139</v>
      </c>
      <c r="Q750" t="s"/>
      <c r="R750" t="s">
        <v>81</v>
      </c>
      <c r="S750" t="s">
        <v>2146</v>
      </c>
      <c r="T750" t="s">
        <v>83</v>
      </c>
      <c r="U750" t="s">
        <v>84</v>
      </c>
      <c r="V750" t="s">
        <v>85</v>
      </c>
      <c r="W750" t="s">
        <v>86</v>
      </c>
      <c r="X750" t="s"/>
      <c r="Y750" t="s">
        <v>87</v>
      </c>
      <c r="Z750">
        <f>HYPERLINK("https://hotelmonitor-cachepage.eclerx.com/savepage/tk_15441703270752094_sr_8422.html","info")</f>
        <v/>
      </c>
      <c r="AA750" t="n">
        <v>99099</v>
      </c>
      <c r="AB750" t="s">
        <v>2147</v>
      </c>
      <c r="AC750" t="s"/>
      <c r="AD750" t="s">
        <v>89</v>
      </c>
      <c r="AE750" t="s"/>
      <c r="AF750" t="s"/>
      <c r="AG750" t="s"/>
      <c r="AH750" t="s"/>
      <c r="AI750" t="s"/>
      <c r="AJ750" t="s"/>
      <c r="AK750" t="s">
        <v>90</v>
      </c>
      <c r="AL750" t="s"/>
      <c r="AM750" t="s"/>
      <c r="AN750" t="s">
        <v>90</v>
      </c>
      <c r="AO750" t="s"/>
      <c r="AP750" t="n">
        <v>6</v>
      </c>
      <c r="AQ750" t="s">
        <v>91</v>
      </c>
      <c r="AR750" t="s"/>
      <c r="AS750" t="s"/>
      <c r="AT750" t="s">
        <v>92</v>
      </c>
      <c r="AU750" t="s">
        <v>90</v>
      </c>
      <c r="AV750" t="s"/>
      <c r="AW750" t="s"/>
      <c r="AX750" t="s">
        <v>93</v>
      </c>
      <c r="AY750" t="n">
        <v>5954086</v>
      </c>
      <c r="AZ750" t="s">
        <v>2142</v>
      </c>
      <c r="BA750" t="s">
        <v>2143</v>
      </c>
      <c r="BB750" t="s">
        <v>2144</v>
      </c>
      <c r="BC750" t="n">
        <v>4.77197</v>
      </c>
      <c r="BD750" t="n">
        <v>52.33365</v>
      </c>
      <c r="BE750" t="s">
        <v>887</v>
      </c>
      <c r="BF750" t="s">
        <v>83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98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2139</v>
      </c>
      <c r="F751" t="n">
        <v>529815</v>
      </c>
      <c r="G751" t="s">
        <v>74</v>
      </c>
      <c r="H751" t="s">
        <v>75</v>
      </c>
      <c r="I751" t="s"/>
      <c r="J751" t="s">
        <v>76</v>
      </c>
      <c r="K751" t="n">
        <v>81.5</v>
      </c>
      <c r="L751" t="s">
        <v>77</v>
      </c>
      <c r="M751" t="s"/>
      <c r="N751" t="s">
        <v>2148</v>
      </c>
      <c r="O751" t="s">
        <v>79</v>
      </c>
      <c r="P751" t="s">
        <v>2139</v>
      </c>
      <c r="Q751" t="s"/>
      <c r="R751" t="s">
        <v>81</v>
      </c>
      <c r="S751" t="s">
        <v>257</v>
      </c>
      <c r="T751" t="s">
        <v>83</v>
      </c>
      <c r="U751" t="s">
        <v>84</v>
      </c>
      <c r="V751" t="s">
        <v>85</v>
      </c>
      <c r="W751" t="s">
        <v>86</v>
      </c>
      <c r="X751" t="s"/>
      <c r="Y751" t="s">
        <v>87</v>
      </c>
      <c r="Z751">
        <f>HYPERLINK("https://hotelmonitor-cachepage.eclerx.com/savepage/tk_15441703270752094_sr_8422.html","info")</f>
        <v/>
      </c>
      <c r="AA751" t="n">
        <v>99099</v>
      </c>
      <c r="AB751" t="s">
        <v>2149</v>
      </c>
      <c r="AC751" t="s"/>
      <c r="AD751" t="s">
        <v>89</v>
      </c>
      <c r="AE751" t="s"/>
      <c r="AF751" t="s"/>
      <c r="AG751" t="s"/>
      <c r="AH751" t="s"/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6</v>
      </c>
      <c r="AQ751" t="s">
        <v>91</v>
      </c>
      <c r="AR751" t="s"/>
      <c r="AS751" t="s"/>
      <c r="AT751" t="s">
        <v>92</v>
      </c>
      <c r="AU751" t="s">
        <v>90</v>
      </c>
      <c r="AV751" t="s"/>
      <c r="AW751" t="s"/>
      <c r="AX751" t="s">
        <v>93</v>
      </c>
      <c r="AY751" t="n">
        <v>5954086</v>
      </c>
      <c r="AZ751" t="s">
        <v>2142</v>
      </c>
      <c r="BA751" t="s">
        <v>2143</v>
      </c>
      <c r="BB751" t="s">
        <v>2144</v>
      </c>
      <c r="BC751" t="n">
        <v>4.77197</v>
      </c>
      <c r="BD751" t="n">
        <v>52.33365</v>
      </c>
      <c r="BE751" t="s">
        <v>255</v>
      </c>
      <c r="BF751" t="s">
        <v>83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98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2150</v>
      </c>
      <c r="F752" t="n">
        <v>729179</v>
      </c>
      <c r="G752" t="s">
        <v>74</v>
      </c>
      <c r="H752" t="s">
        <v>75</v>
      </c>
      <c r="I752" t="s"/>
      <c r="J752" t="s">
        <v>76</v>
      </c>
      <c r="K752" t="n">
        <v>93</v>
      </c>
      <c r="L752" t="s">
        <v>77</v>
      </c>
      <c r="M752" t="s"/>
      <c r="N752" t="s">
        <v>118</v>
      </c>
      <c r="O752" t="s">
        <v>79</v>
      </c>
      <c r="P752" t="s">
        <v>2150</v>
      </c>
      <c r="Q752" t="s"/>
      <c r="R752" t="s">
        <v>81</v>
      </c>
      <c r="S752" t="s">
        <v>663</v>
      </c>
      <c r="T752" t="s">
        <v>83</v>
      </c>
      <c r="U752" t="s">
        <v>84</v>
      </c>
      <c r="V752" t="s">
        <v>85</v>
      </c>
      <c r="W752" t="s">
        <v>108</v>
      </c>
      <c r="X752" t="s"/>
      <c r="Y752" t="s">
        <v>87</v>
      </c>
      <c r="Z752">
        <f>HYPERLINK("https://hotelmonitor-cachepage.eclerx.com/savepage/tk_15441703673162186_sr_8422.html","info")</f>
        <v/>
      </c>
      <c r="AA752" t="n">
        <v>145159</v>
      </c>
      <c r="AB752" t="s">
        <v>2151</v>
      </c>
      <c r="AC752" t="s"/>
      <c r="AD752" t="s">
        <v>89</v>
      </c>
      <c r="AE752" t="s"/>
      <c r="AF752" t="s"/>
      <c r="AG752" t="s"/>
      <c r="AH752" t="s"/>
      <c r="AI752" t="s"/>
      <c r="AJ752" t="s"/>
      <c r="AK752" t="s">
        <v>90</v>
      </c>
      <c r="AL752" t="s"/>
      <c r="AM752" t="s"/>
      <c r="AN752" t="s">
        <v>93</v>
      </c>
      <c r="AO752" t="s">
        <v>121</v>
      </c>
      <c r="AP752" t="n">
        <v>91</v>
      </c>
      <c r="AQ752" t="s">
        <v>91</v>
      </c>
      <c r="AR752" t="s"/>
      <c r="AS752" t="s"/>
      <c r="AT752" t="s">
        <v>92</v>
      </c>
      <c r="AU752" t="s">
        <v>90</v>
      </c>
      <c r="AV752" t="s"/>
      <c r="AW752" t="s"/>
      <c r="AX752" t="s">
        <v>90</v>
      </c>
      <c r="AY752" t="n">
        <v>6197389</v>
      </c>
      <c r="AZ752" t="s">
        <v>2152</v>
      </c>
      <c r="BA752" t="s">
        <v>2153</v>
      </c>
      <c r="BB752" t="s">
        <v>2154</v>
      </c>
      <c r="BC752" t="n">
        <v>4.926378</v>
      </c>
      <c r="BD752" t="n">
        <v>52.359062</v>
      </c>
      <c r="BE752" t="s">
        <v>257</v>
      </c>
      <c r="BF752" t="s">
        <v>83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127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2150</v>
      </c>
      <c r="F753" t="n">
        <v>729179</v>
      </c>
      <c r="G753" t="s">
        <v>74</v>
      </c>
      <c r="H753" t="s">
        <v>75</v>
      </c>
      <c r="I753" t="s"/>
      <c r="J753" t="s">
        <v>76</v>
      </c>
      <c r="K753" t="n">
        <v>93</v>
      </c>
      <c r="L753" t="s">
        <v>77</v>
      </c>
      <c r="M753" t="s"/>
      <c r="N753" t="s">
        <v>128</v>
      </c>
      <c r="O753" t="s">
        <v>79</v>
      </c>
      <c r="P753" t="s">
        <v>2150</v>
      </c>
      <c r="Q753" t="s"/>
      <c r="R753" t="s">
        <v>81</v>
      </c>
      <c r="S753" t="s">
        <v>663</v>
      </c>
      <c r="T753" t="s">
        <v>83</v>
      </c>
      <c r="U753" t="s">
        <v>84</v>
      </c>
      <c r="V753" t="s">
        <v>85</v>
      </c>
      <c r="W753" t="s">
        <v>108</v>
      </c>
      <c r="X753" t="s"/>
      <c r="Y753" t="s">
        <v>87</v>
      </c>
      <c r="Z753">
        <f>HYPERLINK("https://hotelmonitor-cachepage.eclerx.com/savepage/tk_15441703673162186_sr_8422.html","info")</f>
        <v/>
      </c>
      <c r="AA753" t="n">
        <v>145159</v>
      </c>
      <c r="AB753" t="s">
        <v>2155</v>
      </c>
      <c r="AC753" t="s"/>
      <c r="AD753" t="s">
        <v>89</v>
      </c>
      <c r="AE753" t="s"/>
      <c r="AF753" t="s"/>
      <c r="AG753" t="s"/>
      <c r="AH753" t="s"/>
      <c r="AI753" t="s"/>
      <c r="AJ753" t="s"/>
      <c r="AK753" t="s">
        <v>90</v>
      </c>
      <c r="AL753" t="s"/>
      <c r="AM753" t="s"/>
      <c r="AN753" t="s">
        <v>93</v>
      </c>
      <c r="AO753" t="s">
        <v>121</v>
      </c>
      <c r="AP753" t="n">
        <v>91</v>
      </c>
      <c r="AQ753" t="s">
        <v>91</v>
      </c>
      <c r="AR753" t="s"/>
      <c r="AS753" t="s"/>
      <c r="AT753" t="s">
        <v>92</v>
      </c>
      <c r="AU753" t="s">
        <v>90</v>
      </c>
      <c r="AV753" t="s"/>
      <c r="AW753" t="s"/>
      <c r="AX753" t="s">
        <v>90</v>
      </c>
      <c r="AY753" t="n">
        <v>6197389</v>
      </c>
      <c r="AZ753" t="s">
        <v>2152</v>
      </c>
      <c r="BA753" t="s">
        <v>2153</v>
      </c>
      <c r="BB753" t="s">
        <v>2154</v>
      </c>
      <c r="BC753" t="n">
        <v>4.926378</v>
      </c>
      <c r="BD753" t="n">
        <v>52.359062</v>
      </c>
      <c r="BE753" t="s">
        <v>257</v>
      </c>
      <c r="BF753" t="s">
        <v>83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127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2156</v>
      </c>
      <c r="F754" t="n">
        <v>1591660</v>
      </c>
      <c r="G754" t="s">
        <v>74</v>
      </c>
      <c r="H754" t="s">
        <v>75</v>
      </c>
      <c r="I754" t="s"/>
      <c r="J754" t="s">
        <v>76</v>
      </c>
      <c r="K754" t="n">
        <v>153</v>
      </c>
      <c r="L754" t="s">
        <v>77</v>
      </c>
      <c r="M754" t="s"/>
      <c r="N754" t="s">
        <v>128</v>
      </c>
      <c r="O754" t="s">
        <v>79</v>
      </c>
      <c r="P754" t="s">
        <v>2157</v>
      </c>
      <c r="Q754" t="s"/>
      <c r="R754" t="s">
        <v>81</v>
      </c>
      <c r="S754" t="s">
        <v>478</v>
      </c>
      <c r="T754" t="s">
        <v>83</v>
      </c>
      <c r="U754" t="s">
        <v>84</v>
      </c>
      <c r="V754" t="s">
        <v>85</v>
      </c>
      <c r="W754" t="s">
        <v>108</v>
      </c>
      <c r="X754" t="s"/>
      <c r="Y754" t="s">
        <v>87</v>
      </c>
      <c r="Z754">
        <f>HYPERLINK("https://hotelmonitor-cachepage.eclerx.com/savepage/tk_15441703780069284_sr_8422.html","info")</f>
        <v/>
      </c>
      <c r="AA754" t="n">
        <v>237220</v>
      </c>
      <c r="AB754" t="s">
        <v>2158</v>
      </c>
      <c r="AC754" t="s"/>
      <c r="AD754" t="s">
        <v>89</v>
      </c>
      <c r="AE754" t="s"/>
      <c r="AF754" t="s"/>
      <c r="AG754" t="s"/>
      <c r="AH754" t="s"/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113</v>
      </c>
      <c r="AQ754" t="s">
        <v>91</v>
      </c>
      <c r="AR754" t="s"/>
      <c r="AS754" t="s"/>
      <c r="AT754" t="s">
        <v>92</v>
      </c>
      <c r="AU754" t="s">
        <v>90</v>
      </c>
      <c r="AV754" t="s"/>
      <c r="AW754" t="s"/>
      <c r="AX754" t="s">
        <v>90</v>
      </c>
      <c r="AY754" t="n">
        <v>6197363</v>
      </c>
      <c r="AZ754" t="s">
        <v>2159</v>
      </c>
      <c r="BA754" t="s">
        <v>2160</v>
      </c>
      <c r="BB754" t="s">
        <v>2161</v>
      </c>
      <c r="BC754" t="n">
        <v>4.89358</v>
      </c>
      <c r="BD754" t="n">
        <v>52.400512</v>
      </c>
      <c r="BE754" t="s">
        <v>2130</v>
      </c>
      <c r="BF754" t="s">
        <v>83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127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2156</v>
      </c>
      <c r="F755" t="n">
        <v>1591660</v>
      </c>
      <c r="G755" t="s">
        <v>74</v>
      </c>
      <c r="H755" t="s">
        <v>75</v>
      </c>
      <c r="I755" t="s"/>
      <c r="J755" t="s">
        <v>76</v>
      </c>
      <c r="K755" t="n">
        <v>205</v>
      </c>
      <c r="L755" t="s">
        <v>77</v>
      </c>
      <c r="M755" t="s"/>
      <c r="N755" t="s">
        <v>2162</v>
      </c>
      <c r="O755" t="s">
        <v>79</v>
      </c>
      <c r="P755" t="s">
        <v>2157</v>
      </c>
      <c r="Q755" t="s"/>
      <c r="R755" t="s">
        <v>81</v>
      </c>
      <c r="S755" t="s">
        <v>1145</v>
      </c>
      <c r="T755" t="s">
        <v>83</v>
      </c>
      <c r="U755" t="s">
        <v>84</v>
      </c>
      <c r="V755" t="s">
        <v>85</v>
      </c>
      <c r="W755" t="s">
        <v>86</v>
      </c>
      <c r="X755" t="s"/>
      <c r="Y755" t="s">
        <v>87</v>
      </c>
      <c r="Z755">
        <f>HYPERLINK("https://hotelmonitor-cachepage.eclerx.com/savepage/tk_15441703780069284_sr_8422.html","info")</f>
        <v/>
      </c>
      <c r="AA755" t="n">
        <v>237220</v>
      </c>
      <c r="AB755" t="s">
        <v>2163</v>
      </c>
      <c r="AC755" t="s"/>
      <c r="AD755" t="s">
        <v>89</v>
      </c>
      <c r="AE755" t="s"/>
      <c r="AF755" t="s"/>
      <c r="AG755" t="s"/>
      <c r="AH755" t="s"/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113</v>
      </c>
      <c r="AQ755" t="s">
        <v>91</v>
      </c>
      <c r="AR755" t="s"/>
      <c r="AS755" t="s"/>
      <c r="AT755" t="s">
        <v>92</v>
      </c>
      <c r="AU755" t="s">
        <v>90</v>
      </c>
      <c r="AV755" t="s"/>
      <c r="AW755" t="s"/>
      <c r="AX755" t="s">
        <v>93</v>
      </c>
      <c r="AY755" t="n">
        <v>6197363</v>
      </c>
      <c r="AZ755" t="s">
        <v>2159</v>
      </c>
      <c r="BA755" t="s">
        <v>2160</v>
      </c>
      <c r="BB755" t="s">
        <v>2161</v>
      </c>
      <c r="BC755" t="n">
        <v>4.89358</v>
      </c>
      <c r="BD755" t="n">
        <v>52.400512</v>
      </c>
      <c r="BE755" t="s">
        <v>2164</v>
      </c>
      <c r="BF755" t="s">
        <v>83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127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2156</v>
      </c>
      <c r="F756" t="n">
        <v>1591660</v>
      </c>
      <c r="G756" t="s">
        <v>74</v>
      </c>
      <c r="H756" t="s">
        <v>75</v>
      </c>
      <c r="I756" t="s"/>
      <c r="J756" t="s">
        <v>76</v>
      </c>
      <c r="K756" t="n">
        <v>252</v>
      </c>
      <c r="L756" t="s">
        <v>77</v>
      </c>
      <c r="M756" t="s"/>
      <c r="N756" t="s">
        <v>2165</v>
      </c>
      <c r="O756" t="s">
        <v>79</v>
      </c>
      <c r="P756" t="s">
        <v>2157</v>
      </c>
      <c r="Q756" t="s"/>
      <c r="R756" t="s">
        <v>81</v>
      </c>
      <c r="S756" t="s">
        <v>1166</v>
      </c>
      <c r="T756" t="s">
        <v>83</v>
      </c>
      <c r="U756" t="s">
        <v>84</v>
      </c>
      <c r="V756" t="s">
        <v>85</v>
      </c>
      <c r="W756" t="s">
        <v>86</v>
      </c>
      <c r="X756" t="s"/>
      <c r="Y756" t="s">
        <v>87</v>
      </c>
      <c r="Z756">
        <f>HYPERLINK("https://hotelmonitor-cachepage.eclerx.com/savepage/tk_15441703780069284_sr_8422.html","info")</f>
        <v/>
      </c>
      <c r="AA756" t="n">
        <v>237220</v>
      </c>
      <c r="AB756" t="s">
        <v>2166</v>
      </c>
      <c r="AC756" t="s"/>
      <c r="AD756" t="s">
        <v>89</v>
      </c>
      <c r="AE756" t="s"/>
      <c r="AF756" t="s"/>
      <c r="AG756" t="s"/>
      <c r="AH756" t="s"/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113</v>
      </c>
      <c r="AQ756" t="s">
        <v>91</v>
      </c>
      <c r="AR756" t="s"/>
      <c r="AS756" t="s"/>
      <c r="AT756" t="s">
        <v>92</v>
      </c>
      <c r="AU756" t="s">
        <v>90</v>
      </c>
      <c r="AV756" t="s"/>
      <c r="AW756" t="s"/>
      <c r="AX756" t="s">
        <v>93</v>
      </c>
      <c r="AY756" t="n">
        <v>6197363</v>
      </c>
      <c r="AZ756" t="s">
        <v>2159</v>
      </c>
      <c r="BA756" t="s">
        <v>2160</v>
      </c>
      <c r="BB756" t="s">
        <v>2161</v>
      </c>
      <c r="BC756" t="n">
        <v>4.89358</v>
      </c>
      <c r="BD756" t="n">
        <v>52.400512</v>
      </c>
      <c r="BE756" t="s">
        <v>707</v>
      </c>
      <c r="BF756" t="s">
        <v>83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127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2156</v>
      </c>
      <c r="F757" t="n">
        <v>1591660</v>
      </c>
      <c r="G757" t="s">
        <v>74</v>
      </c>
      <c r="H757" t="s">
        <v>75</v>
      </c>
      <c r="I757" t="s"/>
      <c r="J757" t="s">
        <v>76</v>
      </c>
      <c r="K757" t="n">
        <v>246</v>
      </c>
      <c r="L757" t="s">
        <v>77</v>
      </c>
      <c r="M757" t="s"/>
      <c r="N757" t="s">
        <v>2165</v>
      </c>
      <c r="O757" t="s">
        <v>79</v>
      </c>
      <c r="P757" t="s">
        <v>2157</v>
      </c>
      <c r="Q757" t="s"/>
      <c r="R757" t="s">
        <v>81</v>
      </c>
      <c r="S757" t="s">
        <v>2167</v>
      </c>
      <c r="T757" t="s">
        <v>83</v>
      </c>
      <c r="U757" t="s">
        <v>84</v>
      </c>
      <c r="V757" t="s">
        <v>85</v>
      </c>
      <c r="W757" t="s">
        <v>108</v>
      </c>
      <c r="X757" t="s"/>
      <c r="Y757" t="s">
        <v>87</v>
      </c>
      <c r="Z757">
        <f>HYPERLINK("https://hotelmonitor-cachepage.eclerx.com/savepage/tk_15441703780069284_sr_8422.html","info")</f>
        <v/>
      </c>
      <c r="AA757" t="n">
        <v>237220</v>
      </c>
      <c r="AB757" t="s">
        <v>2168</v>
      </c>
      <c r="AC757" t="s"/>
      <c r="AD757" t="s">
        <v>89</v>
      </c>
      <c r="AE757" t="s"/>
      <c r="AF757" t="s"/>
      <c r="AG757" t="s"/>
      <c r="AH757" t="s"/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113</v>
      </c>
      <c r="AQ757" t="s">
        <v>91</v>
      </c>
      <c r="AR757" t="s"/>
      <c r="AS757" t="s"/>
      <c r="AT757" t="s">
        <v>92</v>
      </c>
      <c r="AU757" t="s">
        <v>90</v>
      </c>
      <c r="AV757" t="s"/>
      <c r="AW757" t="s"/>
      <c r="AX757" t="s">
        <v>93</v>
      </c>
      <c r="AY757" t="n">
        <v>6197363</v>
      </c>
      <c r="AZ757" t="s">
        <v>2159</v>
      </c>
      <c r="BA757" t="s">
        <v>2160</v>
      </c>
      <c r="BB757" t="s">
        <v>2161</v>
      </c>
      <c r="BC757" t="n">
        <v>4.89358</v>
      </c>
      <c r="BD757" t="n">
        <v>52.400512</v>
      </c>
      <c r="BE757" t="s">
        <v>2169</v>
      </c>
      <c r="BF757" t="s">
        <v>83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127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2156</v>
      </c>
      <c r="F758" t="n">
        <v>1591660</v>
      </c>
      <c r="G758" t="s">
        <v>74</v>
      </c>
      <c r="H758" t="s">
        <v>75</v>
      </c>
      <c r="I758" t="s"/>
      <c r="J758" t="s">
        <v>76</v>
      </c>
      <c r="K758" t="n">
        <v>224</v>
      </c>
      <c r="L758" t="s">
        <v>77</v>
      </c>
      <c r="M758" t="s"/>
      <c r="N758" t="s">
        <v>2162</v>
      </c>
      <c r="O758" t="s">
        <v>79</v>
      </c>
      <c r="P758" t="s">
        <v>2157</v>
      </c>
      <c r="Q758" t="s"/>
      <c r="R758" t="s">
        <v>81</v>
      </c>
      <c r="S758" t="s">
        <v>2170</v>
      </c>
      <c r="T758" t="s">
        <v>83</v>
      </c>
      <c r="U758" t="s">
        <v>84</v>
      </c>
      <c r="V758" t="s">
        <v>85</v>
      </c>
      <c r="W758" t="s">
        <v>86</v>
      </c>
      <c r="X758" t="s"/>
      <c r="Y758" t="s">
        <v>87</v>
      </c>
      <c r="Z758">
        <f>HYPERLINK("https://hotelmonitor-cachepage.eclerx.com/savepage/tk_15441703780069284_sr_8422.html","info")</f>
        <v/>
      </c>
      <c r="AA758" t="n">
        <v>237220</v>
      </c>
      <c r="AB758" t="s">
        <v>2171</v>
      </c>
      <c r="AC758" t="s"/>
      <c r="AD758" t="s">
        <v>89</v>
      </c>
      <c r="AE758" t="s"/>
      <c r="AF758" t="s"/>
      <c r="AG758" t="s"/>
      <c r="AH758" t="s"/>
      <c r="AI758" t="s"/>
      <c r="AJ758" t="s"/>
      <c r="AK758" t="s">
        <v>90</v>
      </c>
      <c r="AL758" t="s"/>
      <c r="AM758" t="s"/>
      <c r="AN758" t="s">
        <v>90</v>
      </c>
      <c r="AO758" t="s"/>
      <c r="AP758" t="n">
        <v>113</v>
      </c>
      <c r="AQ758" t="s">
        <v>91</v>
      </c>
      <c r="AR758" t="s"/>
      <c r="AS758" t="s"/>
      <c r="AT758" t="s">
        <v>92</v>
      </c>
      <c r="AU758" t="s">
        <v>90</v>
      </c>
      <c r="AV758" t="s"/>
      <c r="AW758" t="s"/>
      <c r="AX758" t="s">
        <v>93</v>
      </c>
      <c r="AY758" t="n">
        <v>6197363</v>
      </c>
      <c r="AZ758" t="s">
        <v>2159</v>
      </c>
      <c r="BA758" t="s">
        <v>2160</v>
      </c>
      <c r="BB758" t="s">
        <v>2161</v>
      </c>
      <c r="BC758" t="n">
        <v>4.89358</v>
      </c>
      <c r="BD758" t="n">
        <v>52.400512</v>
      </c>
      <c r="BE758" t="s">
        <v>496</v>
      </c>
      <c r="BF758" t="s">
        <v>83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127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2156</v>
      </c>
      <c r="F759" t="n">
        <v>1591660</v>
      </c>
      <c r="G759" t="s">
        <v>74</v>
      </c>
      <c r="H759" t="s">
        <v>75</v>
      </c>
      <c r="I759" t="s"/>
      <c r="J759" t="s">
        <v>76</v>
      </c>
      <c r="K759" t="n">
        <v>150.5</v>
      </c>
      <c r="L759" t="s">
        <v>77</v>
      </c>
      <c r="M759" t="s"/>
      <c r="N759" t="s">
        <v>2051</v>
      </c>
      <c r="O759" t="s">
        <v>79</v>
      </c>
      <c r="P759" t="s">
        <v>2157</v>
      </c>
      <c r="Q759" t="s"/>
      <c r="R759" t="s">
        <v>81</v>
      </c>
      <c r="S759" t="s">
        <v>618</v>
      </c>
      <c r="T759" t="s">
        <v>83</v>
      </c>
      <c r="U759" t="s">
        <v>84</v>
      </c>
      <c r="V759" t="s">
        <v>85</v>
      </c>
      <c r="W759" t="s">
        <v>86</v>
      </c>
      <c r="X759" t="s"/>
      <c r="Y759" t="s">
        <v>87</v>
      </c>
      <c r="Z759">
        <f>HYPERLINK("https://hotelmonitor-cachepage.eclerx.com/savepage/tk_15441703780069284_sr_8422.html","info")</f>
        <v/>
      </c>
      <c r="AA759" t="n">
        <v>237220</v>
      </c>
      <c r="AB759" t="s">
        <v>2172</v>
      </c>
      <c r="AC759" t="s"/>
      <c r="AD759" t="s">
        <v>89</v>
      </c>
      <c r="AE759" t="s"/>
      <c r="AF759" t="s"/>
      <c r="AG759" t="s"/>
      <c r="AH759" t="s"/>
      <c r="AI759" t="s"/>
      <c r="AJ759" t="s"/>
      <c r="AK759" t="s">
        <v>90</v>
      </c>
      <c r="AL759" t="s"/>
      <c r="AM759" t="s"/>
      <c r="AN759" t="s">
        <v>90</v>
      </c>
      <c r="AO759" t="s"/>
      <c r="AP759" t="n">
        <v>113</v>
      </c>
      <c r="AQ759" t="s">
        <v>91</v>
      </c>
      <c r="AR759" t="s"/>
      <c r="AS759" t="s"/>
      <c r="AT759" t="s">
        <v>92</v>
      </c>
      <c r="AU759" t="s">
        <v>90</v>
      </c>
      <c r="AV759" t="s"/>
      <c r="AW759" t="s"/>
      <c r="AX759" t="s">
        <v>93</v>
      </c>
      <c r="AY759" t="n">
        <v>6197363</v>
      </c>
      <c r="AZ759" t="s">
        <v>2159</v>
      </c>
      <c r="BA759" t="s">
        <v>2160</v>
      </c>
      <c r="BB759" t="s">
        <v>2161</v>
      </c>
      <c r="BC759" t="n">
        <v>4.89358</v>
      </c>
      <c r="BD759" t="n">
        <v>52.400512</v>
      </c>
      <c r="BE759" t="s">
        <v>448</v>
      </c>
      <c r="BF759" t="s">
        <v>83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127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2156</v>
      </c>
      <c r="F760" t="n">
        <v>1591660</v>
      </c>
      <c r="G760" t="s">
        <v>74</v>
      </c>
      <c r="H760" t="s">
        <v>75</v>
      </c>
      <c r="I760" t="s"/>
      <c r="J760" t="s">
        <v>76</v>
      </c>
      <c r="K760" t="n">
        <v>177</v>
      </c>
      <c r="L760" t="s">
        <v>77</v>
      </c>
      <c r="M760" t="s"/>
      <c r="N760" t="s">
        <v>2051</v>
      </c>
      <c r="O760" t="s">
        <v>79</v>
      </c>
      <c r="P760" t="s">
        <v>2157</v>
      </c>
      <c r="Q760" t="s"/>
      <c r="R760" t="s">
        <v>81</v>
      </c>
      <c r="S760" t="s">
        <v>233</v>
      </c>
      <c r="T760" t="s">
        <v>83</v>
      </c>
      <c r="U760" t="s">
        <v>84</v>
      </c>
      <c r="V760" t="s">
        <v>85</v>
      </c>
      <c r="W760" t="s">
        <v>86</v>
      </c>
      <c r="X760" t="s"/>
      <c r="Y760" t="s">
        <v>87</v>
      </c>
      <c r="Z760">
        <f>HYPERLINK("https://hotelmonitor-cachepage.eclerx.com/savepage/tk_15441703780069284_sr_8422.html","info")</f>
        <v/>
      </c>
      <c r="AA760" t="n">
        <v>237220</v>
      </c>
      <c r="AB760" t="s">
        <v>2173</v>
      </c>
      <c r="AC760" t="s"/>
      <c r="AD760" t="s">
        <v>89</v>
      </c>
      <c r="AE760" t="s"/>
      <c r="AF760" t="s"/>
      <c r="AG760" t="s"/>
      <c r="AH760" t="s"/>
      <c r="AI760" t="s"/>
      <c r="AJ760" t="s"/>
      <c r="AK760" t="s">
        <v>90</v>
      </c>
      <c r="AL760" t="s"/>
      <c r="AM760" t="s"/>
      <c r="AN760" t="s">
        <v>90</v>
      </c>
      <c r="AO760" t="s"/>
      <c r="AP760" t="n">
        <v>113</v>
      </c>
      <c r="AQ760" t="s">
        <v>91</v>
      </c>
      <c r="AR760" t="s"/>
      <c r="AS760" t="s"/>
      <c r="AT760" t="s">
        <v>92</v>
      </c>
      <c r="AU760" t="s">
        <v>90</v>
      </c>
      <c r="AV760" t="s"/>
      <c r="AW760" t="s"/>
      <c r="AX760" t="s">
        <v>93</v>
      </c>
      <c r="AY760" t="n">
        <v>6197363</v>
      </c>
      <c r="AZ760" t="s">
        <v>2159</v>
      </c>
      <c r="BA760" t="s">
        <v>2160</v>
      </c>
      <c r="BB760" t="s">
        <v>2161</v>
      </c>
      <c r="BC760" t="n">
        <v>4.89358</v>
      </c>
      <c r="BD760" t="n">
        <v>52.400512</v>
      </c>
      <c r="BE760" t="s">
        <v>721</v>
      </c>
      <c r="BF760" t="s">
        <v>83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127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2156</v>
      </c>
      <c r="F761" t="n">
        <v>1591660</v>
      </c>
      <c r="G761" t="s">
        <v>74</v>
      </c>
      <c r="H761" t="s">
        <v>75</v>
      </c>
      <c r="I761" t="s"/>
      <c r="J761" t="s">
        <v>76</v>
      </c>
      <c r="K761" t="n">
        <v>222</v>
      </c>
      <c r="L761" t="s">
        <v>77</v>
      </c>
      <c r="M761" t="s"/>
      <c r="N761" t="s">
        <v>2162</v>
      </c>
      <c r="O761" t="s">
        <v>79</v>
      </c>
      <c r="P761" t="s">
        <v>2157</v>
      </c>
      <c r="Q761" t="s"/>
      <c r="R761" t="s">
        <v>81</v>
      </c>
      <c r="S761" t="s">
        <v>2174</v>
      </c>
      <c r="T761" t="s">
        <v>83</v>
      </c>
      <c r="U761" t="s">
        <v>84</v>
      </c>
      <c r="V761" t="s">
        <v>85</v>
      </c>
      <c r="W761" t="s">
        <v>108</v>
      </c>
      <c r="X761" t="s"/>
      <c r="Y761" t="s">
        <v>87</v>
      </c>
      <c r="Z761">
        <f>HYPERLINK("https://hotelmonitor-cachepage.eclerx.com/savepage/tk_15441703780069284_sr_8422.html","info")</f>
        <v/>
      </c>
      <c r="AA761" t="n">
        <v>237220</v>
      </c>
      <c r="AB761" t="s">
        <v>2175</v>
      </c>
      <c r="AC761" t="s"/>
      <c r="AD761" t="s">
        <v>89</v>
      </c>
      <c r="AE761" t="s"/>
      <c r="AF761" t="s"/>
      <c r="AG761" t="s"/>
      <c r="AH761" t="s"/>
      <c r="AI761" t="s"/>
      <c r="AJ761" t="s"/>
      <c r="AK761" t="s">
        <v>90</v>
      </c>
      <c r="AL761" t="s"/>
      <c r="AM761" t="s"/>
      <c r="AN761" t="s">
        <v>90</v>
      </c>
      <c r="AO761" t="s"/>
      <c r="AP761" t="n">
        <v>113</v>
      </c>
      <c r="AQ761" t="s">
        <v>91</v>
      </c>
      <c r="AR761" t="s"/>
      <c r="AS761" t="s"/>
      <c r="AT761" t="s">
        <v>92</v>
      </c>
      <c r="AU761" t="s">
        <v>90</v>
      </c>
      <c r="AV761" t="s"/>
      <c r="AW761" t="s"/>
      <c r="AX761" t="s">
        <v>93</v>
      </c>
      <c r="AY761" t="n">
        <v>6197363</v>
      </c>
      <c r="AZ761" t="s">
        <v>2159</v>
      </c>
      <c r="BA761" t="s">
        <v>2160</v>
      </c>
      <c r="BB761" t="s">
        <v>2161</v>
      </c>
      <c r="BC761" t="n">
        <v>4.89358</v>
      </c>
      <c r="BD761" t="n">
        <v>52.400512</v>
      </c>
      <c r="BE761" t="s">
        <v>2176</v>
      </c>
      <c r="BF761" t="s">
        <v>83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127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2156</v>
      </c>
      <c r="F762" t="n">
        <v>1591660</v>
      </c>
      <c r="G762" t="s">
        <v>74</v>
      </c>
      <c r="H762" t="s">
        <v>75</v>
      </c>
      <c r="I762" t="s"/>
      <c r="J762" t="s">
        <v>76</v>
      </c>
      <c r="K762" t="n">
        <v>175.5</v>
      </c>
      <c r="L762" t="s">
        <v>77</v>
      </c>
      <c r="M762" t="s"/>
      <c r="N762" t="s">
        <v>2177</v>
      </c>
      <c r="O762" t="s">
        <v>79</v>
      </c>
      <c r="P762" t="s">
        <v>2157</v>
      </c>
      <c r="Q762" t="s"/>
      <c r="R762" t="s">
        <v>81</v>
      </c>
      <c r="S762" t="s">
        <v>929</v>
      </c>
      <c r="T762" t="s">
        <v>83</v>
      </c>
      <c r="U762" t="s">
        <v>84</v>
      </c>
      <c r="V762" t="s">
        <v>85</v>
      </c>
      <c r="W762" t="s">
        <v>108</v>
      </c>
      <c r="X762" t="s"/>
      <c r="Y762" t="s">
        <v>87</v>
      </c>
      <c r="Z762">
        <f>HYPERLINK("https://hotelmonitor-cachepage.eclerx.com/savepage/tk_15441703780069284_sr_8422.html","info")</f>
        <v/>
      </c>
      <c r="AA762" t="n">
        <v>237220</v>
      </c>
      <c r="AB762" t="s">
        <v>2178</v>
      </c>
      <c r="AC762" t="s"/>
      <c r="AD762" t="s">
        <v>89</v>
      </c>
      <c r="AE762" t="s"/>
      <c r="AF762" t="s"/>
      <c r="AG762" t="s"/>
      <c r="AH762" t="s"/>
      <c r="AI762" t="s"/>
      <c r="AJ762" t="s"/>
      <c r="AK762" t="s">
        <v>90</v>
      </c>
      <c r="AL762" t="s"/>
      <c r="AM762" t="s"/>
      <c r="AN762" t="s">
        <v>90</v>
      </c>
      <c r="AO762" t="s"/>
      <c r="AP762" t="n">
        <v>113</v>
      </c>
      <c r="AQ762" t="s">
        <v>91</v>
      </c>
      <c r="AR762" t="s"/>
      <c r="AS762" t="s"/>
      <c r="AT762" t="s">
        <v>92</v>
      </c>
      <c r="AU762" t="s">
        <v>90</v>
      </c>
      <c r="AV762" t="s"/>
      <c r="AW762" t="s"/>
      <c r="AX762" t="s">
        <v>90</v>
      </c>
      <c r="AY762" t="n">
        <v>6197363</v>
      </c>
      <c r="AZ762" t="s">
        <v>2159</v>
      </c>
      <c r="BA762" t="s">
        <v>2160</v>
      </c>
      <c r="BB762" t="s">
        <v>2161</v>
      </c>
      <c r="BC762" t="n">
        <v>4.89358</v>
      </c>
      <c r="BD762" t="n">
        <v>52.400512</v>
      </c>
      <c r="BE762" t="s">
        <v>2179</v>
      </c>
      <c r="BF762" t="s">
        <v>83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127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2156</v>
      </c>
      <c r="F763" t="n">
        <v>1591660</v>
      </c>
      <c r="G763" t="s">
        <v>74</v>
      </c>
      <c r="H763" t="s">
        <v>75</v>
      </c>
      <c r="I763" t="s"/>
      <c r="J763" t="s">
        <v>76</v>
      </c>
      <c r="K763" t="n">
        <v>153</v>
      </c>
      <c r="L763" t="s">
        <v>77</v>
      </c>
      <c r="M763" t="s"/>
      <c r="N763" t="s">
        <v>118</v>
      </c>
      <c r="O763" t="s">
        <v>79</v>
      </c>
      <c r="P763" t="s">
        <v>2157</v>
      </c>
      <c r="Q763" t="s"/>
      <c r="R763" t="s">
        <v>81</v>
      </c>
      <c r="S763" t="s">
        <v>478</v>
      </c>
      <c r="T763" t="s">
        <v>83</v>
      </c>
      <c r="U763" t="s">
        <v>84</v>
      </c>
      <c r="V763" t="s">
        <v>85</v>
      </c>
      <c r="W763" t="s">
        <v>108</v>
      </c>
      <c r="X763" t="s"/>
      <c r="Y763" t="s">
        <v>87</v>
      </c>
      <c r="Z763">
        <f>HYPERLINK("https://hotelmonitor-cachepage.eclerx.com/savepage/tk_15441703780069284_sr_8422.html","info")</f>
        <v/>
      </c>
      <c r="AA763" t="n">
        <v>237220</v>
      </c>
      <c r="AB763" t="s">
        <v>2180</v>
      </c>
      <c r="AC763" t="s"/>
      <c r="AD763" t="s">
        <v>89</v>
      </c>
      <c r="AE763" t="s"/>
      <c r="AF763" t="s"/>
      <c r="AG763" t="s"/>
      <c r="AH763" t="s"/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113</v>
      </c>
      <c r="AQ763" t="s">
        <v>91</v>
      </c>
      <c r="AR763" t="s"/>
      <c r="AS763" t="s"/>
      <c r="AT763" t="s">
        <v>92</v>
      </c>
      <c r="AU763" t="s">
        <v>90</v>
      </c>
      <c r="AV763" t="s"/>
      <c r="AW763" t="s"/>
      <c r="AX763" t="s">
        <v>90</v>
      </c>
      <c r="AY763" t="n">
        <v>6197363</v>
      </c>
      <c r="AZ763" t="s">
        <v>2159</v>
      </c>
      <c r="BA763" t="s">
        <v>2160</v>
      </c>
      <c r="BB763" t="s">
        <v>2161</v>
      </c>
      <c r="BC763" t="n">
        <v>4.89358</v>
      </c>
      <c r="BD763" t="n">
        <v>52.400512</v>
      </c>
      <c r="BE763" t="s">
        <v>2130</v>
      </c>
      <c r="BF763" t="s">
        <v>83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127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2156</v>
      </c>
      <c r="F764" t="n">
        <v>1591660</v>
      </c>
      <c r="G764" t="s">
        <v>74</v>
      </c>
      <c r="H764" t="s">
        <v>75</v>
      </c>
      <c r="I764" t="s"/>
      <c r="J764" t="s">
        <v>76</v>
      </c>
      <c r="K764" t="n">
        <v>162</v>
      </c>
      <c r="L764" t="s">
        <v>77</v>
      </c>
      <c r="M764" t="s"/>
      <c r="N764" t="s">
        <v>2051</v>
      </c>
      <c r="O764" t="s">
        <v>79</v>
      </c>
      <c r="P764" t="s">
        <v>2157</v>
      </c>
      <c r="Q764" t="s"/>
      <c r="R764" t="s">
        <v>81</v>
      </c>
      <c r="S764" t="s">
        <v>1227</v>
      </c>
      <c r="T764" t="s">
        <v>83</v>
      </c>
      <c r="U764" t="s">
        <v>84</v>
      </c>
      <c r="V764" t="s">
        <v>85</v>
      </c>
      <c r="W764" t="s">
        <v>86</v>
      </c>
      <c r="X764" t="s"/>
      <c r="Y764" t="s">
        <v>87</v>
      </c>
      <c r="Z764">
        <f>HYPERLINK("https://hotelmonitor-cachepage.eclerx.com/savepage/tk_15441703780069284_sr_8422.html","info")</f>
        <v/>
      </c>
      <c r="AA764" t="n">
        <v>237220</v>
      </c>
      <c r="AB764" t="s">
        <v>2181</v>
      </c>
      <c r="AC764" t="s"/>
      <c r="AD764" t="s">
        <v>89</v>
      </c>
      <c r="AE764" t="s"/>
      <c r="AF764" t="s"/>
      <c r="AG764" t="s"/>
      <c r="AH764" t="s"/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113</v>
      </c>
      <c r="AQ764" t="s">
        <v>91</v>
      </c>
      <c r="AR764" t="s"/>
      <c r="AS764" t="s"/>
      <c r="AT764" t="s">
        <v>92</v>
      </c>
      <c r="AU764" t="s">
        <v>90</v>
      </c>
      <c r="AV764" t="s"/>
      <c r="AW764" t="s"/>
      <c r="AX764" t="s">
        <v>93</v>
      </c>
      <c r="AY764" t="n">
        <v>6197363</v>
      </c>
      <c r="AZ764" t="s">
        <v>2159</v>
      </c>
      <c r="BA764" t="s">
        <v>2160</v>
      </c>
      <c r="BB764" t="s">
        <v>2161</v>
      </c>
      <c r="BC764" t="n">
        <v>4.89358</v>
      </c>
      <c r="BD764" t="n">
        <v>52.400512</v>
      </c>
      <c r="BE764" t="s">
        <v>2182</v>
      </c>
      <c r="BF764" t="s">
        <v>83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127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2156</v>
      </c>
      <c r="F765" t="n">
        <v>1591660</v>
      </c>
      <c r="G765" t="s">
        <v>74</v>
      </c>
      <c r="H765" t="s">
        <v>75</v>
      </c>
      <c r="I765" t="s"/>
      <c r="J765" t="s">
        <v>76</v>
      </c>
      <c r="K765" t="n">
        <v>214.5</v>
      </c>
      <c r="L765" t="s">
        <v>77</v>
      </c>
      <c r="M765" t="s"/>
      <c r="N765" t="s">
        <v>2165</v>
      </c>
      <c r="O765" t="s">
        <v>79</v>
      </c>
      <c r="P765" t="s">
        <v>2157</v>
      </c>
      <c r="Q765" t="s"/>
      <c r="R765" t="s">
        <v>81</v>
      </c>
      <c r="S765" t="s">
        <v>1077</v>
      </c>
      <c r="T765" t="s">
        <v>83</v>
      </c>
      <c r="U765" t="s">
        <v>84</v>
      </c>
      <c r="V765" t="s">
        <v>85</v>
      </c>
      <c r="W765" t="s">
        <v>86</v>
      </c>
      <c r="X765" t="s"/>
      <c r="Y765" t="s">
        <v>87</v>
      </c>
      <c r="Z765">
        <f>HYPERLINK("https://hotelmonitor-cachepage.eclerx.com/savepage/tk_15441703780069284_sr_8422.html","info")</f>
        <v/>
      </c>
      <c r="AA765" t="n">
        <v>237220</v>
      </c>
      <c r="AB765" t="s">
        <v>2183</v>
      </c>
      <c r="AC765" t="s"/>
      <c r="AD765" t="s">
        <v>89</v>
      </c>
      <c r="AE765" t="s"/>
      <c r="AF765" t="s"/>
      <c r="AG765" t="s"/>
      <c r="AH765" t="s"/>
      <c r="AI765" t="s"/>
      <c r="AJ765" t="s"/>
      <c r="AK765" t="s">
        <v>90</v>
      </c>
      <c r="AL765" t="s"/>
      <c r="AM765" t="s"/>
      <c r="AN765" t="s">
        <v>90</v>
      </c>
      <c r="AO765" t="s"/>
      <c r="AP765" t="n">
        <v>113</v>
      </c>
      <c r="AQ765" t="s">
        <v>91</v>
      </c>
      <c r="AR765" t="s"/>
      <c r="AS765" t="s"/>
      <c r="AT765" t="s">
        <v>92</v>
      </c>
      <c r="AU765" t="s">
        <v>90</v>
      </c>
      <c r="AV765" t="s"/>
      <c r="AW765" t="s"/>
      <c r="AX765" t="s">
        <v>93</v>
      </c>
      <c r="AY765" t="n">
        <v>6197363</v>
      </c>
      <c r="AZ765" t="s">
        <v>2159</v>
      </c>
      <c r="BA765" t="s">
        <v>2160</v>
      </c>
      <c r="BB765" t="s">
        <v>2161</v>
      </c>
      <c r="BC765" t="n">
        <v>4.89358</v>
      </c>
      <c r="BD765" t="n">
        <v>52.400512</v>
      </c>
      <c r="BE765" t="s">
        <v>2184</v>
      </c>
      <c r="BF765" t="s">
        <v>83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127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2156</v>
      </c>
      <c r="F766" t="n">
        <v>1591660</v>
      </c>
      <c r="G766" t="s">
        <v>74</v>
      </c>
      <c r="H766" t="s">
        <v>75</v>
      </c>
      <c r="I766" t="s"/>
      <c r="J766" t="s">
        <v>76</v>
      </c>
      <c r="K766" t="n">
        <v>190.5</v>
      </c>
      <c r="L766" t="s">
        <v>77</v>
      </c>
      <c r="M766" t="s"/>
      <c r="N766" t="s">
        <v>2162</v>
      </c>
      <c r="O766" t="s">
        <v>79</v>
      </c>
      <c r="P766" t="s">
        <v>2157</v>
      </c>
      <c r="Q766" t="s"/>
      <c r="R766" t="s">
        <v>81</v>
      </c>
      <c r="S766" t="s">
        <v>719</v>
      </c>
      <c r="T766" t="s">
        <v>83</v>
      </c>
      <c r="U766" t="s">
        <v>84</v>
      </c>
      <c r="V766" t="s">
        <v>85</v>
      </c>
      <c r="W766" t="s">
        <v>86</v>
      </c>
      <c r="X766" t="s"/>
      <c r="Y766" t="s">
        <v>87</v>
      </c>
      <c r="Z766">
        <f>HYPERLINK("https://hotelmonitor-cachepage.eclerx.com/savepage/tk_15441703780069284_sr_8422.html","info")</f>
        <v/>
      </c>
      <c r="AA766" t="n">
        <v>237220</v>
      </c>
      <c r="AB766" t="s">
        <v>2185</v>
      </c>
      <c r="AC766" t="s"/>
      <c r="AD766" t="s">
        <v>89</v>
      </c>
      <c r="AE766" t="s"/>
      <c r="AF766" t="s"/>
      <c r="AG766" t="s"/>
      <c r="AH766" t="s"/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113</v>
      </c>
      <c r="AQ766" t="s">
        <v>91</v>
      </c>
      <c r="AR766" t="s"/>
      <c r="AS766" t="s"/>
      <c r="AT766" t="s">
        <v>92</v>
      </c>
      <c r="AU766" t="s">
        <v>90</v>
      </c>
      <c r="AV766" t="s"/>
      <c r="AW766" t="s"/>
      <c r="AX766" t="s">
        <v>93</v>
      </c>
      <c r="AY766" t="n">
        <v>6197363</v>
      </c>
      <c r="AZ766" t="s">
        <v>2159</v>
      </c>
      <c r="BA766" t="s">
        <v>2160</v>
      </c>
      <c r="BB766" t="s">
        <v>2161</v>
      </c>
      <c r="BC766" t="n">
        <v>4.89358</v>
      </c>
      <c r="BD766" t="n">
        <v>52.400512</v>
      </c>
      <c r="BE766" t="s">
        <v>730</v>
      </c>
      <c r="BF766" t="s">
        <v>83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127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2156</v>
      </c>
      <c r="F767" t="n">
        <v>1591660</v>
      </c>
      <c r="G767" t="s">
        <v>74</v>
      </c>
      <c r="H767" t="s">
        <v>75</v>
      </c>
      <c r="I767" t="s"/>
      <c r="J767" t="s">
        <v>76</v>
      </c>
      <c r="K767" t="n">
        <v>231</v>
      </c>
      <c r="L767" t="s">
        <v>77</v>
      </c>
      <c r="M767" t="s"/>
      <c r="N767" t="s">
        <v>2165</v>
      </c>
      <c r="O767" t="s">
        <v>79</v>
      </c>
      <c r="P767" t="s">
        <v>2157</v>
      </c>
      <c r="Q767" t="s"/>
      <c r="R767" t="s">
        <v>81</v>
      </c>
      <c r="S767" t="s">
        <v>2024</v>
      </c>
      <c r="T767" t="s">
        <v>83</v>
      </c>
      <c r="U767" t="s">
        <v>84</v>
      </c>
      <c r="V767" t="s">
        <v>85</v>
      </c>
      <c r="W767" t="s">
        <v>86</v>
      </c>
      <c r="X767" t="s"/>
      <c r="Y767" t="s">
        <v>87</v>
      </c>
      <c r="Z767">
        <f>HYPERLINK("https://hotelmonitor-cachepage.eclerx.com/savepage/tk_15441703780069284_sr_8422.html","info")</f>
        <v/>
      </c>
      <c r="AA767" t="n">
        <v>237220</v>
      </c>
      <c r="AB767" t="s">
        <v>2186</v>
      </c>
      <c r="AC767" t="s"/>
      <c r="AD767" t="s">
        <v>89</v>
      </c>
      <c r="AE767" t="s"/>
      <c r="AF767" t="s"/>
      <c r="AG767" t="s"/>
      <c r="AH767" t="s"/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113</v>
      </c>
      <c r="AQ767" t="s">
        <v>91</v>
      </c>
      <c r="AR767" t="s"/>
      <c r="AS767" t="s"/>
      <c r="AT767" t="s">
        <v>92</v>
      </c>
      <c r="AU767" t="s">
        <v>90</v>
      </c>
      <c r="AV767" t="s"/>
      <c r="AW767" t="s"/>
      <c r="AX767" t="s">
        <v>93</v>
      </c>
      <c r="AY767" t="n">
        <v>6197363</v>
      </c>
      <c r="AZ767" t="s">
        <v>2159</v>
      </c>
      <c r="BA767" t="s">
        <v>2160</v>
      </c>
      <c r="BB767" t="s">
        <v>2161</v>
      </c>
      <c r="BC767" t="n">
        <v>4.89358</v>
      </c>
      <c r="BD767" t="n">
        <v>52.400512</v>
      </c>
      <c r="BE767" t="s">
        <v>702</v>
      </c>
      <c r="BF767" t="s">
        <v>83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127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2187</v>
      </c>
      <c r="F768" t="n">
        <v>71942</v>
      </c>
      <c r="G768" t="s">
        <v>74</v>
      </c>
      <c r="H768" t="s">
        <v>75</v>
      </c>
      <c r="I768" t="s"/>
      <c r="J768" t="s">
        <v>76</v>
      </c>
      <c r="K768" t="n">
        <v>64.25</v>
      </c>
      <c r="L768" t="s">
        <v>77</v>
      </c>
      <c r="M768" t="s"/>
      <c r="N768" t="s">
        <v>141</v>
      </c>
      <c r="O768" t="s">
        <v>79</v>
      </c>
      <c r="P768" t="s">
        <v>2188</v>
      </c>
      <c r="Q768" t="s"/>
      <c r="R768" t="s">
        <v>81</v>
      </c>
      <c r="S768" t="s">
        <v>469</v>
      </c>
      <c r="T768" t="s">
        <v>83</v>
      </c>
      <c r="U768" t="s">
        <v>84</v>
      </c>
      <c r="V768" t="s">
        <v>85</v>
      </c>
      <c r="W768" t="s">
        <v>86</v>
      </c>
      <c r="X768" t="s"/>
      <c r="Y768" t="s">
        <v>87</v>
      </c>
      <c r="Z768">
        <f>HYPERLINK("https://hotelmonitor-cachepage.eclerx.com/savepage/tk_15441703266966338_sr_8422.html","info")</f>
        <v/>
      </c>
      <c r="AA768" t="n">
        <v>5888</v>
      </c>
      <c r="AB768" t="s">
        <v>2189</v>
      </c>
      <c r="AC768" t="s"/>
      <c r="AD768" t="s">
        <v>89</v>
      </c>
      <c r="AE768" t="s"/>
      <c r="AF768" t="s"/>
      <c r="AG768" t="s"/>
      <c r="AH768" t="s"/>
      <c r="AI768" t="s"/>
      <c r="AJ768" t="s"/>
      <c r="AK768" t="s">
        <v>90</v>
      </c>
      <c r="AL768" t="s"/>
      <c r="AM768" t="s"/>
      <c r="AN768" t="s">
        <v>90</v>
      </c>
      <c r="AO768" t="s"/>
      <c r="AP768" t="n">
        <v>5</v>
      </c>
      <c r="AQ768" t="s">
        <v>91</v>
      </c>
      <c r="AR768" t="s"/>
      <c r="AS768" t="s"/>
      <c r="AT768" t="s">
        <v>92</v>
      </c>
      <c r="AU768" t="s">
        <v>90</v>
      </c>
      <c r="AV768" t="s"/>
      <c r="AW768" t="s"/>
      <c r="AX768" t="s">
        <v>90</v>
      </c>
      <c r="AY768" t="n">
        <v>1776635</v>
      </c>
      <c r="AZ768" t="s">
        <v>2190</v>
      </c>
      <c r="BA768" t="s">
        <v>2191</v>
      </c>
      <c r="BB768" t="s">
        <v>2192</v>
      </c>
      <c r="BC768" t="n">
        <v>4.7254</v>
      </c>
      <c r="BD768" t="n">
        <v>52.2881</v>
      </c>
      <c r="BE768" t="s">
        <v>2193</v>
      </c>
      <c r="BF768" t="s">
        <v>83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98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2187</v>
      </c>
      <c r="F769" t="n">
        <v>71942</v>
      </c>
      <c r="G769" t="s">
        <v>74</v>
      </c>
      <c r="H769" t="s">
        <v>75</v>
      </c>
      <c r="I769" t="s"/>
      <c r="J769" t="s">
        <v>76</v>
      </c>
      <c r="K769" t="n">
        <v>90.5</v>
      </c>
      <c r="L769" t="s">
        <v>77</v>
      </c>
      <c r="M769" t="s"/>
      <c r="N769" t="s">
        <v>512</v>
      </c>
      <c r="O769" t="s">
        <v>79</v>
      </c>
      <c r="P769" t="s">
        <v>2188</v>
      </c>
      <c r="Q769" t="s"/>
      <c r="R769" t="s">
        <v>81</v>
      </c>
      <c r="S769" t="s">
        <v>1332</v>
      </c>
      <c r="T769" t="s">
        <v>83</v>
      </c>
      <c r="U769" t="s">
        <v>84</v>
      </c>
      <c r="V769" t="s">
        <v>85</v>
      </c>
      <c r="W769" t="s">
        <v>86</v>
      </c>
      <c r="X769" t="s"/>
      <c r="Y769" t="s">
        <v>87</v>
      </c>
      <c r="Z769">
        <f>HYPERLINK("https://hotelmonitor-cachepage.eclerx.com/savepage/tk_15441703266966338_sr_8422.html","info")</f>
        <v/>
      </c>
      <c r="AA769" t="n">
        <v>5888</v>
      </c>
      <c r="AB769" t="s">
        <v>2194</v>
      </c>
      <c r="AC769" t="s"/>
      <c r="AD769" t="s">
        <v>89</v>
      </c>
      <c r="AE769" t="s"/>
      <c r="AF769" t="s"/>
      <c r="AG769" t="s"/>
      <c r="AH769" t="s"/>
      <c r="AI769" t="s"/>
      <c r="AJ769" t="s"/>
      <c r="AK769" t="s">
        <v>90</v>
      </c>
      <c r="AL769" t="s"/>
      <c r="AM769" t="s"/>
      <c r="AN769" t="s">
        <v>90</v>
      </c>
      <c r="AO769" t="s"/>
      <c r="AP769" t="n">
        <v>5</v>
      </c>
      <c r="AQ769" t="s">
        <v>91</v>
      </c>
      <c r="AR769" t="s"/>
      <c r="AS769" t="s"/>
      <c r="AT769" t="s">
        <v>92</v>
      </c>
      <c r="AU769" t="s">
        <v>90</v>
      </c>
      <c r="AV769" t="s"/>
      <c r="AW769" t="s"/>
      <c r="AX769" t="s">
        <v>90</v>
      </c>
      <c r="AY769" t="n">
        <v>1776635</v>
      </c>
      <c r="AZ769" t="s">
        <v>2190</v>
      </c>
      <c r="BA769" t="s">
        <v>2191</v>
      </c>
      <c r="BB769" t="s">
        <v>2192</v>
      </c>
      <c r="BC769" t="n">
        <v>4.7254</v>
      </c>
      <c r="BD769" t="n">
        <v>52.2881</v>
      </c>
      <c r="BE769" t="s">
        <v>1039</v>
      </c>
      <c r="BF769" t="s">
        <v>83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98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2187</v>
      </c>
      <c r="F770" t="n">
        <v>71942</v>
      </c>
      <c r="G770" t="s">
        <v>74</v>
      </c>
      <c r="H770" t="s">
        <v>75</v>
      </c>
      <c r="I770" t="s"/>
      <c r="J770" t="s">
        <v>76</v>
      </c>
      <c r="K770" t="n">
        <v>77.75</v>
      </c>
      <c r="L770" t="s">
        <v>77</v>
      </c>
      <c r="M770" t="s"/>
      <c r="N770" t="s">
        <v>285</v>
      </c>
      <c r="O770" t="s">
        <v>79</v>
      </c>
      <c r="P770" t="s">
        <v>2188</v>
      </c>
      <c r="Q770" t="s"/>
      <c r="R770" t="s">
        <v>81</v>
      </c>
      <c r="S770" t="s">
        <v>2195</v>
      </c>
      <c r="T770" t="s">
        <v>83</v>
      </c>
      <c r="U770" t="s">
        <v>84</v>
      </c>
      <c r="V770" t="s">
        <v>85</v>
      </c>
      <c r="W770" t="s">
        <v>86</v>
      </c>
      <c r="X770" t="s"/>
      <c r="Y770" t="s">
        <v>87</v>
      </c>
      <c r="Z770">
        <f>HYPERLINK("https://hotelmonitor-cachepage.eclerx.com/savepage/tk_15441703266966338_sr_8422.html","info")</f>
        <v/>
      </c>
      <c r="AA770" t="n">
        <v>5888</v>
      </c>
      <c r="AB770" t="s">
        <v>2196</v>
      </c>
      <c r="AC770" t="s"/>
      <c r="AD770" t="s">
        <v>89</v>
      </c>
      <c r="AE770" t="s"/>
      <c r="AF770" t="s"/>
      <c r="AG770" t="s"/>
      <c r="AH770" t="s"/>
      <c r="AI770" t="s"/>
      <c r="AJ770" t="s"/>
      <c r="AK770" t="s">
        <v>90</v>
      </c>
      <c r="AL770" t="s"/>
      <c r="AM770" t="s"/>
      <c r="AN770" t="s">
        <v>90</v>
      </c>
      <c r="AO770" t="s"/>
      <c r="AP770" t="n">
        <v>5</v>
      </c>
      <c r="AQ770" t="s">
        <v>91</v>
      </c>
      <c r="AR770" t="s"/>
      <c r="AS770" t="s"/>
      <c r="AT770" t="s">
        <v>92</v>
      </c>
      <c r="AU770" t="s">
        <v>90</v>
      </c>
      <c r="AV770" t="s"/>
      <c r="AW770" t="s"/>
      <c r="AX770" t="s">
        <v>90</v>
      </c>
      <c r="AY770" t="n">
        <v>1776635</v>
      </c>
      <c r="AZ770" t="s">
        <v>2190</v>
      </c>
      <c r="BA770" t="s">
        <v>2191</v>
      </c>
      <c r="BB770" t="s">
        <v>2192</v>
      </c>
      <c r="BC770" t="n">
        <v>4.7254</v>
      </c>
      <c r="BD770" t="n">
        <v>52.2881</v>
      </c>
      <c r="BE770" t="s">
        <v>2197</v>
      </c>
      <c r="BF770" t="s">
        <v>83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98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2187</v>
      </c>
      <c r="F771" t="n">
        <v>71942</v>
      </c>
      <c r="G771" t="s">
        <v>74</v>
      </c>
      <c r="H771" t="s">
        <v>75</v>
      </c>
      <c r="I771" t="s"/>
      <c r="J771" t="s">
        <v>76</v>
      </c>
      <c r="K771" t="n">
        <v>115.75</v>
      </c>
      <c r="L771" t="s">
        <v>77</v>
      </c>
      <c r="M771" t="s"/>
      <c r="N771" t="s">
        <v>499</v>
      </c>
      <c r="O771" t="s">
        <v>79</v>
      </c>
      <c r="P771" t="s">
        <v>2188</v>
      </c>
      <c r="Q771" t="s"/>
      <c r="R771" t="s">
        <v>81</v>
      </c>
      <c r="S771" t="s">
        <v>2198</v>
      </c>
      <c r="T771" t="s">
        <v>83</v>
      </c>
      <c r="U771" t="s">
        <v>84</v>
      </c>
      <c r="V771" t="s">
        <v>85</v>
      </c>
      <c r="W771" t="s">
        <v>108</v>
      </c>
      <c r="X771" t="s"/>
      <c r="Y771" t="s">
        <v>87</v>
      </c>
      <c r="Z771">
        <f>HYPERLINK("https://hotelmonitor-cachepage.eclerx.com/savepage/tk_15441703266966338_sr_8422.html","info")</f>
        <v/>
      </c>
      <c r="AA771" t="n">
        <v>5888</v>
      </c>
      <c r="AB771" t="s">
        <v>2199</v>
      </c>
      <c r="AC771" t="s"/>
      <c r="AD771" t="s">
        <v>89</v>
      </c>
      <c r="AE771" t="s"/>
      <c r="AF771" t="s"/>
      <c r="AG771" t="s"/>
      <c r="AH771" t="s"/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5</v>
      </c>
      <c r="AQ771" t="s">
        <v>91</v>
      </c>
      <c r="AR771" t="s"/>
      <c r="AS771" t="s"/>
      <c r="AT771" t="s">
        <v>92</v>
      </c>
      <c r="AU771" t="s">
        <v>90</v>
      </c>
      <c r="AV771" t="s"/>
      <c r="AW771" t="s"/>
      <c r="AX771" t="s">
        <v>90</v>
      </c>
      <c r="AY771" t="n">
        <v>1776635</v>
      </c>
      <c r="AZ771" t="s">
        <v>2190</v>
      </c>
      <c r="BA771" t="s">
        <v>2191</v>
      </c>
      <c r="BB771" t="s">
        <v>2192</v>
      </c>
      <c r="BC771" t="n">
        <v>4.7254</v>
      </c>
      <c r="BD771" t="n">
        <v>52.2881</v>
      </c>
      <c r="BE771" t="s">
        <v>2200</v>
      </c>
      <c r="BF771" t="s">
        <v>83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98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2187</v>
      </c>
      <c r="F772" t="n">
        <v>71942</v>
      </c>
      <c r="G772" t="s">
        <v>74</v>
      </c>
      <c r="H772" t="s">
        <v>75</v>
      </c>
      <c r="I772" t="s"/>
      <c r="J772" t="s">
        <v>76</v>
      </c>
      <c r="K772" t="n">
        <v>103.25</v>
      </c>
      <c r="L772" t="s">
        <v>77</v>
      </c>
      <c r="M772" t="s"/>
      <c r="N772" t="s">
        <v>495</v>
      </c>
      <c r="O772" t="s">
        <v>79</v>
      </c>
      <c r="P772" t="s">
        <v>2188</v>
      </c>
      <c r="Q772" t="s"/>
      <c r="R772" t="s">
        <v>81</v>
      </c>
      <c r="S772" t="s">
        <v>2201</v>
      </c>
      <c r="T772" t="s">
        <v>83</v>
      </c>
      <c r="U772" t="s">
        <v>84</v>
      </c>
      <c r="V772" t="s">
        <v>85</v>
      </c>
      <c r="W772" t="s">
        <v>108</v>
      </c>
      <c r="X772" t="s"/>
      <c r="Y772" t="s">
        <v>87</v>
      </c>
      <c r="Z772">
        <f>HYPERLINK("https://hotelmonitor-cachepage.eclerx.com/savepage/tk_15441703266966338_sr_8422.html","info")</f>
        <v/>
      </c>
      <c r="AA772" t="n">
        <v>5888</v>
      </c>
      <c r="AB772" t="s">
        <v>2202</v>
      </c>
      <c r="AC772" t="s"/>
      <c r="AD772" t="s">
        <v>89</v>
      </c>
      <c r="AE772" t="s"/>
      <c r="AF772" t="s"/>
      <c r="AG772" t="s"/>
      <c r="AH772" t="s"/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5</v>
      </c>
      <c r="AQ772" t="s">
        <v>91</v>
      </c>
      <c r="AR772" t="s"/>
      <c r="AS772" t="s"/>
      <c r="AT772" t="s">
        <v>92</v>
      </c>
      <c r="AU772" t="s">
        <v>90</v>
      </c>
      <c r="AV772" t="s"/>
      <c r="AW772" t="s"/>
      <c r="AX772" t="s">
        <v>90</v>
      </c>
      <c r="AY772" t="n">
        <v>1776635</v>
      </c>
      <c r="AZ772" t="s">
        <v>2190</v>
      </c>
      <c r="BA772" t="s">
        <v>2191</v>
      </c>
      <c r="BB772" t="s">
        <v>2192</v>
      </c>
      <c r="BC772" t="n">
        <v>4.7254</v>
      </c>
      <c r="BD772" t="n">
        <v>52.2881</v>
      </c>
      <c r="BE772" t="s">
        <v>902</v>
      </c>
      <c r="BF772" t="s">
        <v>83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98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2187</v>
      </c>
      <c r="F773" t="n">
        <v>71942</v>
      </c>
      <c r="G773" t="s">
        <v>74</v>
      </c>
      <c r="H773" t="s">
        <v>75</v>
      </c>
      <c r="I773" t="s"/>
      <c r="J773" t="s">
        <v>76</v>
      </c>
      <c r="K773" t="n">
        <v>102.25</v>
      </c>
      <c r="L773" t="s">
        <v>77</v>
      </c>
      <c r="M773" t="s"/>
      <c r="N773" t="s">
        <v>277</v>
      </c>
      <c r="O773" t="s">
        <v>79</v>
      </c>
      <c r="P773" t="s">
        <v>2188</v>
      </c>
      <c r="Q773" t="s"/>
      <c r="R773" t="s">
        <v>81</v>
      </c>
      <c r="S773" t="s">
        <v>2200</v>
      </c>
      <c r="T773" t="s">
        <v>83</v>
      </c>
      <c r="U773" t="s">
        <v>84</v>
      </c>
      <c r="V773" t="s">
        <v>85</v>
      </c>
      <c r="W773" t="s">
        <v>108</v>
      </c>
      <c r="X773" t="s"/>
      <c r="Y773" t="s">
        <v>87</v>
      </c>
      <c r="Z773">
        <f>HYPERLINK("https://hotelmonitor-cachepage.eclerx.com/savepage/tk_15441703266966338_sr_8422.html","info")</f>
        <v/>
      </c>
      <c r="AA773" t="n">
        <v>5888</v>
      </c>
      <c r="AB773" t="s">
        <v>2203</v>
      </c>
      <c r="AC773" t="s"/>
      <c r="AD773" t="s">
        <v>89</v>
      </c>
      <c r="AE773" t="s"/>
      <c r="AF773" t="s"/>
      <c r="AG773" t="s"/>
      <c r="AH773" t="s"/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5</v>
      </c>
      <c r="AQ773" t="s">
        <v>91</v>
      </c>
      <c r="AR773" t="s"/>
      <c r="AS773" t="s"/>
      <c r="AT773" t="s">
        <v>92</v>
      </c>
      <c r="AU773" t="s">
        <v>90</v>
      </c>
      <c r="AV773" t="s"/>
      <c r="AW773" t="s"/>
      <c r="AX773" t="s">
        <v>90</v>
      </c>
      <c r="AY773" t="n">
        <v>1776635</v>
      </c>
      <c r="AZ773" t="s">
        <v>2190</v>
      </c>
      <c r="BA773" t="s">
        <v>2191</v>
      </c>
      <c r="BB773" t="s">
        <v>2192</v>
      </c>
      <c r="BC773" t="n">
        <v>4.7254</v>
      </c>
      <c r="BD773" t="n">
        <v>52.2881</v>
      </c>
      <c r="BE773" t="s">
        <v>995</v>
      </c>
      <c r="BF773" t="s">
        <v>83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98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2187</v>
      </c>
      <c r="F774" t="n">
        <v>71942</v>
      </c>
      <c r="G774" t="s">
        <v>74</v>
      </c>
      <c r="H774" t="s">
        <v>75</v>
      </c>
      <c r="I774" t="s"/>
      <c r="J774" t="s">
        <v>76</v>
      </c>
      <c r="K774" t="n">
        <v>89.5</v>
      </c>
      <c r="L774" t="s">
        <v>77</v>
      </c>
      <c r="M774" t="s"/>
      <c r="N774" t="s">
        <v>153</v>
      </c>
      <c r="O774" t="s">
        <v>79</v>
      </c>
      <c r="P774" t="s">
        <v>2188</v>
      </c>
      <c r="Q774" t="s"/>
      <c r="R774" t="s">
        <v>81</v>
      </c>
      <c r="S774" t="s">
        <v>214</v>
      </c>
      <c r="T774" t="s">
        <v>83</v>
      </c>
      <c r="U774" t="s">
        <v>84</v>
      </c>
      <c r="V774" t="s">
        <v>85</v>
      </c>
      <c r="W774" t="s">
        <v>108</v>
      </c>
      <c r="X774" t="s"/>
      <c r="Y774" t="s">
        <v>87</v>
      </c>
      <c r="Z774">
        <f>HYPERLINK("https://hotelmonitor-cachepage.eclerx.com/savepage/tk_15441703266966338_sr_8422.html","info")</f>
        <v/>
      </c>
      <c r="AA774" t="n">
        <v>5888</v>
      </c>
      <c r="AB774" t="s">
        <v>2204</v>
      </c>
      <c r="AC774" t="s"/>
      <c r="AD774" t="s">
        <v>89</v>
      </c>
      <c r="AE774" t="s"/>
      <c r="AF774" t="s"/>
      <c r="AG774" t="s"/>
      <c r="AH774" t="s"/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5</v>
      </c>
      <c r="AQ774" t="s">
        <v>91</v>
      </c>
      <c r="AR774" t="s"/>
      <c r="AS774" t="s"/>
      <c r="AT774" t="s">
        <v>92</v>
      </c>
      <c r="AU774" t="s">
        <v>90</v>
      </c>
      <c r="AV774" t="s"/>
      <c r="AW774" t="s"/>
      <c r="AX774" t="s">
        <v>90</v>
      </c>
      <c r="AY774" t="n">
        <v>1776635</v>
      </c>
      <c r="AZ774" t="s">
        <v>2190</v>
      </c>
      <c r="BA774" t="s">
        <v>2191</v>
      </c>
      <c r="BB774" t="s">
        <v>2192</v>
      </c>
      <c r="BC774" t="n">
        <v>4.7254</v>
      </c>
      <c r="BD774" t="n">
        <v>52.2881</v>
      </c>
      <c r="BE774" t="s">
        <v>288</v>
      </c>
      <c r="BF774" t="s">
        <v>83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98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2205</v>
      </c>
      <c r="F775" t="n">
        <v>2346803</v>
      </c>
      <c r="G775" t="s">
        <v>74</v>
      </c>
      <c r="H775" t="s">
        <v>75</v>
      </c>
      <c r="I775" t="s"/>
      <c r="J775" t="s">
        <v>76</v>
      </c>
      <c r="K775" t="n">
        <v>71.5</v>
      </c>
      <c r="L775" t="s">
        <v>77</v>
      </c>
      <c r="M775" t="s"/>
      <c r="N775" t="s">
        <v>240</v>
      </c>
      <c r="O775" t="s">
        <v>79</v>
      </c>
      <c r="P775" t="s">
        <v>2205</v>
      </c>
      <c r="Q775" t="s"/>
      <c r="R775" t="s">
        <v>81</v>
      </c>
      <c r="S775" t="s">
        <v>291</v>
      </c>
      <c r="T775" t="s">
        <v>83</v>
      </c>
      <c r="U775" t="s">
        <v>84</v>
      </c>
      <c r="V775" t="s">
        <v>85</v>
      </c>
      <c r="W775" t="s">
        <v>86</v>
      </c>
      <c r="X775" t="s"/>
      <c r="Y775" t="s">
        <v>87</v>
      </c>
      <c r="Z775">
        <f>HYPERLINK("https://hotelmonitor-cachepage.eclerx.com/savepage/tk_1544170372081705_sr_8422.html","info")</f>
        <v/>
      </c>
      <c r="AA775" t="n">
        <v>430699</v>
      </c>
      <c r="AB775" t="s">
        <v>2206</v>
      </c>
      <c r="AC775" t="s"/>
      <c r="AD775" t="s">
        <v>89</v>
      </c>
      <c r="AE775" t="s"/>
      <c r="AF775" t="s"/>
      <c r="AG775" t="s"/>
      <c r="AH775" t="s"/>
      <c r="AI775" t="s"/>
      <c r="AJ775" t="s"/>
      <c r="AK775" t="s">
        <v>90</v>
      </c>
      <c r="AL775" t="s"/>
      <c r="AM775" t="s"/>
      <c r="AN775" t="s">
        <v>90</v>
      </c>
      <c r="AO775" t="s"/>
      <c r="AP775" t="n">
        <v>101</v>
      </c>
      <c r="AQ775" t="s">
        <v>91</v>
      </c>
      <c r="AR775" t="s"/>
      <c r="AS775" t="s"/>
      <c r="AT775" t="s">
        <v>92</v>
      </c>
      <c r="AU775" t="s">
        <v>90</v>
      </c>
      <c r="AV775" t="s"/>
      <c r="AW775" t="s"/>
      <c r="AX775" t="s">
        <v>90</v>
      </c>
      <c r="AY775" t="n">
        <v>6278804</v>
      </c>
      <c r="AZ775" t="s">
        <v>2207</v>
      </c>
      <c r="BA775" t="s">
        <v>2208</v>
      </c>
      <c r="BB775" t="s">
        <v>2209</v>
      </c>
      <c r="BC775" t="n">
        <v>4.9963</v>
      </c>
      <c r="BD775" t="n">
        <v>52.315453</v>
      </c>
      <c r="BE775" t="s">
        <v>1525</v>
      </c>
      <c r="BF775" t="s">
        <v>83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127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2205</v>
      </c>
      <c r="F776" t="n">
        <v>2346803</v>
      </c>
      <c r="G776" t="s">
        <v>74</v>
      </c>
      <c r="H776" t="s">
        <v>75</v>
      </c>
      <c r="I776" t="s"/>
      <c r="J776" t="s">
        <v>76</v>
      </c>
      <c r="K776" t="n">
        <v>91</v>
      </c>
      <c r="L776" t="s">
        <v>77</v>
      </c>
      <c r="M776" t="s"/>
      <c r="N776" t="s">
        <v>240</v>
      </c>
      <c r="O776" t="s">
        <v>79</v>
      </c>
      <c r="P776" t="s">
        <v>2205</v>
      </c>
      <c r="Q776" t="s"/>
      <c r="R776" t="s">
        <v>81</v>
      </c>
      <c r="S776" t="s">
        <v>902</v>
      </c>
      <c r="T776" t="s">
        <v>83</v>
      </c>
      <c r="U776" t="s">
        <v>84</v>
      </c>
      <c r="V776" t="s">
        <v>85</v>
      </c>
      <c r="W776" t="s">
        <v>108</v>
      </c>
      <c r="X776" t="s"/>
      <c r="Y776" t="s">
        <v>87</v>
      </c>
      <c r="Z776">
        <f>HYPERLINK("https://hotelmonitor-cachepage.eclerx.com/savepage/tk_1544170372081705_sr_8422.html","info")</f>
        <v/>
      </c>
      <c r="AA776" t="n">
        <v>430699</v>
      </c>
      <c r="AB776" t="s">
        <v>2210</v>
      </c>
      <c r="AC776" t="s"/>
      <c r="AD776" t="s">
        <v>89</v>
      </c>
      <c r="AE776" t="s"/>
      <c r="AF776" t="s"/>
      <c r="AG776" t="s"/>
      <c r="AH776" t="s"/>
      <c r="AI776" t="s"/>
      <c r="AJ776" t="s"/>
      <c r="AK776" t="s">
        <v>90</v>
      </c>
      <c r="AL776" t="s"/>
      <c r="AM776" t="s"/>
      <c r="AN776" t="s">
        <v>90</v>
      </c>
      <c r="AO776" t="s"/>
      <c r="AP776" t="n">
        <v>101</v>
      </c>
      <c r="AQ776" t="s">
        <v>91</v>
      </c>
      <c r="AR776" t="s"/>
      <c r="AS776" t="s"/>
      <c r="AT776" t="s">
        <v>92</v>
      </c>
      <c r="AU776" t="s">
        <v>90</v>
      </c>
      <c r="AV776" t="s"/>
      <c r="AW776" t="s"/>
      <c r="AX776" t="s">
        <v>90</v>
      </c>
      <c r="AY776" t="n">
        <v>6278804</v>
      </c>
      <c r="AZ776" t="s">
        <v>2207</v>
      </c>
      <c r="BA776" t="s">
        <v>2208</v>
      </c>
      <c r="BB776" t="s">
        <v>2209</v>
      </c>
      <c r="BC776" t="n">
        <v>4.9963</v>
      </c>
      <c r="BD776" t="n">
        <v>52.315453</v>
      </c>
      <c r="BE776" t="s">
        <v>1039</v>
      </c>
      <c r="BF776" t="s">
        <v>83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127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2211</v>
      </c>
      <c r="F777" t="n">
        <v>1057259</v>
      </c>
      <c r="G777" t="s">
        <v>74</v>
      </c>
      <c r="H777" t="s">
        <v>75</v>
      </c>
      <c r="I777" t="s"/>
      <c r="J777" t="s">
        <v>76</v>
      </c>
      <c r="K777" t="n">
        <v>63.5</v>
      </c>
      <c r="L777" t="s">
        <v>77</v>
      </c>
      <c r="M777" t="s"/>
      <c r="N777" t="s">
        <v>118</v>
      </c>
      <c r="O777" t="s">
        <v>79</v>
      </c>
      <c r="P777" t="s">
        <v>2212</v>
      </c>
      <c r="Q777" t="s"/>
      <c r="R777" t="s">
        <v>120</v>
      </c>
      <c r="S777" t="s">
        <v>598</v>
      </c>
      <c r="T777" t="s">
        <v>83</v>
      </c>
      <c r="U777" t="s">
        <v>84</v>
      </c>
      <c r="V777" t="s">
        <v>85</v>
      </c>
      <c r="W777" t="s">
        <v>108</v>
      </c>
      <c r="X777" t="s"/>
      <c r="Y777" t="s">
        <v>87</v>
      </c>
      <c r="Z777">
        <f>HYPERLINK("https://hotelmonitor-cachepage.eclerx.com/savepage/tk_15441703493875797_sr_8422.html","info")</f>
        <v/>
      </c>
      <c r="AA777" t="n">
        <v>126997</v>
      </c>
      <c r="AB777" t="s">
        <v>2213</v>
      </c>
      <c r="AC777" t="s"/>
      <c r="AD777" t="s">
        <v>89</v>
      </c>
      <c r="AE777" t="s"/>
      <c r="AF777" t="s"/>
      <c r="AG777" t="s"/>
      <c r="AH777" t="s"/>
      <c r="AI777" t="s"/>
      <c r="AJ777" t="s"/>
      <c r="AK777" t="s">
        <v>90</v>
      </c>
      <c r="AL777" t="s"/>
      <c r="AM777" t="s"/>
      <c r="AN777" t="s">
        <v>90</v>
      </c>
      <c r="AO777" t="s"/>
      <c r="AP777" t="n">
        <v>54</v>
      </c>
      <c r="AQ777" t="s">
        <v>91</v>
      </c>
      <c r="AR777" t="s"/>
      <c r="AS777" t="s"/>
      <c r="AT777" t="s">
        <v>92</v>
      </c>
      <c r="AU777" t="s">
        <v>90</v>
      </c>
      <c r="AV777" t="s"/>
      <c r="AW777" t="s"/>
      <c r="AX777" t="s">
        <v>90</v>
      </c>
      <c r="AY777" t="n">
        <v>5078509</v>
      </c>
      <c r="AZ777" t="s">
        <v>2214</v>
      </c>
      <c r="BA777" t="s">
        <v>2215</v>
      </c>
      <c r="BB777" t="s">
        <v>2216</v>
      </c>
      <c r="BC777" t="n">
        <v>4.857462</v>
      </c>
      <c r="BD777" t="n">
        <v>52.353874</v>
      </c>
      <c r="BE777" t="s">
        <v>603</v>
      </c>
      <c r="BF777" t="s">
        <v>83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127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2211</v>
      </c>
      <c r="F778" t="n">
        <v>1057259</v>
      </c>
      <c r="G778" t="s">
        <v>74</v>
      </c>
      <c r="H778" t="s">
        <v>75</v>
      </c>
      <c r="I778" t="s"/>
      <c r="J778" t="s">
        <v>76</v>
      </c>
      <c r="K778" t="n">
        <v>63.5</v>
      </c>
      <c r="L778" t="s">
        <v>77</v>
      </c>
      <c r="M778" t="s"/>
      <c r="N778" t="s">
        <v>128</v>
      </c>
      <c r="O778" t="s">
        <v>79</v>
      </c>
      <c r="P778" t="s">
        <v>2212</v>
      </c>
      <c r="Q778" t="s"/>
      <c r="R778" t="s">
        <v>120</v>
      </c>
      <c r="S778" t="s">
        <v>598</v>
      </c>
      <c r="T778" t="s">
        <v>83</v>
      </c>
      <c r="U778" t="s">
        <v>84</v>
      </c>
      <c r="V778" t="s">
        <v>85</v>
      </c>
      <c r="W778" t="s">
        <v>108</v>
      </c>
      <c r="X778" t="s"/>
      <c r="Y778" t="s">
        <v>87</v>
      </c>
      <c r="Z778">
        <f>HYPERLINK("https://hotelmonitor-cachepage.eclerx.com/savepage/tk_15441703493875797_sr_8422.html","info")</f>
        <v/>
      </c>
      <c r="AA778" t="n">
        <v>126997</v>
      </c>
      <c r="AB778" t="s">
        <v>2217</v>
      </c>
      <c r="AC778" t="s"/>
      <c r="AD778" t="s">
        <v>89</v>
      </c>
      <c r="AE778" t="s"/>
      <c r="AF778" t="s"/>
      <c r="AG778" t="s"/>
      <c r="AH778" t="s"/>
      <c r="AI778" t="s"/>
      <c r="AJ778" t="s"/>
      <c r="AK778" t="s">
        <v>90</v>
      </c>
      <c r="AL778" t="s"/>
      <c r="AM778" t="s"/>
      <c r="AN778" t="s">
        <v>90</v>
      </c>
      <c r="AO778" t="s"/>
      <c r="AP778" t="n">
        <v>54</v>
      </c>
      <c r="AQ778" t="s">
        <v>91</v>
      </c>
      <c r="AR778" t="s"/>
      <c r="AS778" t="s"/>
      <c r="AT778" t="s">
        <v>92</v>
      </c>
      <c r="AU778" t="s">
        <v>90</v>
      </c>
      <c r="AV778" t="s"/>
      <c r="AW778" t="s"/>
      <c r="AX778" t="s">
        <v>90</v>
      </c>
      <c r="AY778" t="n">
        <v>5078509</v>
      </c>
      <c r="AZ778" t="s">
        <v>2214</v>
      </c>
      <c r="BA778" t="s">
        <v>2215</v>
      </c>
      <c r="BB778" t="s">
        <v>2216</v>
      </c>
      <c r="BC778" t="n">
        <v>4.857462</v>
      </c>
      <c r="BD778" t="n">
        <v>52.353874</v>
      </c>
      <c r="BE778" t="s">
        <v>603</v>
      </c>
      <c r="BF778" t="s">
        <v>83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127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2211</v>
      </c>
      <c r="F779" t="n">
        <v>1057259</v>
      </c>
      <c r="G779" t="s">
        <v>74</v>
      </c>
      <c r="H779" t="s">
        <v>75</v>
      </c>
      <c r="I779" t="s"/>
      <c r="J779" t="s">
        <v>76</v>
      </c>
      <c r="K779" t="n">
        <v>63.5</v>
      </c>
      <c r="L779" t="s">
        <v>77</v>
      </c>
      <c r="M779" t="s"/>
      <c r="N779" t="s">
        <v>118</v>
      </c>
      <c r="O779" t="s">
        <v>79</v>
      </c>
      <c r="P779" t="s">
        <v>2212</v>
      </c>
      <c r="Q779" t="s"/>
      <c r="R779" t="s">
        <v>120</v>
      </c>
      <c r="S779" t="s">
        <v>598</v>
      </c>
      <c r="T779" t="s">
        <v>83</v>
      </c>
      <c r="U779" t="s">
        <v>84</v>
      </c>
      <c r="V779" t="s">
        <v>85</v>
      </c>
      <c r="W779" t="s">
        <v>108</v>
      </c>
      <c r="X779" t="s"/>
      <c r="Y779" t="s">
        <v>87</v>
      </c>
      <c r="Z779">
        <f>HYPERLINK("https://hotelmonitor-cachepage.eclerx.com/savepage/tk_15441703493875797_sr_8422.html","info")</f>
        <v/>
      </c>
      <c r="AA779" t="n">
        <v>126997</v>
      </c>
      <c r="AB779" t="s">
        <v>2218</v>
      </c>
      <c r="AC779" t="s"/>
      <c r="AD779" t="s">
        <v>89</v>
      </c>
      <c r="AE779" t="s"/>
      <c r="AF779" t="s"/>
      <c r="AG779" t="s"/>
      <c r="AH779" t="s"/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54</v>
      </c>
      <c r="AQ779" t="s">
        <v>91</v>
      </c>
      <c r="AR779" t="s"/>
      <c r="AS779" t="s"/>
      <c r="AT779" t="s">
        <v>92</v>
      </c>
      <c r="AU779" t="s">
        <v>90</v>
      </c>
      <c r="AV779" t="s"/>
      <c r="AW779" t="s"/>
      <c r="AX779" t="s">
        <v>90</v>
      </c>
      <c r="AY779" t="n">
        <v>5078509</v>
      </c>
      <c r="AZ779" t="s">
        <v>2214</v>
      </c>
      <c r="BA779" t="s">
        <v>2215</v>
      </c>
      <c r="BB779" t="s">
        <v>2216</v>
      </c>
      <c r="BC779" t="n">
        <v>4.857462</v>
      </c>
      <c r="BD779" t="n">
        <v>52.353874</v>
      </c>
      <c r="BE779" t="s">
        <v>603</v>
      </c>
      <c r="BF779" t="s">
        <v>83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127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893</v>
      </c>
      <c r="F780" t="s"/>
      <c r="G780" t="s">
        <v>74</v>
      </c>
      <c r="H780" t="s">
        <v>75</v>
      </c>
      <c r="I780" t="s"/>
      <c r="J780" t="s">
        <v>76</v>
      </c>
      <c r="K780" t="n">
        <v>83.75</v>
      </c>
      <c r="L780" t="s">
        <v>77</v>
      </c>
      <c r="M780" t="s"/>
      <c r="N780" t="s">
        <v>2219</v>
      </c>
      <c r="O780" t="s">
        <v>79</v>
      </c>
      <c r="P780" t="s">
        <v>893</v>
      </c>
      <c r="Q780" t="s"/>
      <c r="R780" t="s">
        <v>81</v>
      </c>
      <c r="S780" t="s">
        <v>997</v>
      </c>
      <c r="T780" t="s">
        <v>83</v>
      </c>
      <c r="U780" t="s">
        <v>84</v>
      </c>
      <c r="V780" t="s">
        <v>85</v>
      </c>
      <c r="W780" t="s">
        <v>86</v>
      </c>
      <c r="X780" t="s"/>
      <c r="Y780" t="s">
        <v>87</v>
      </c>
      <c r="Z780">
        <f>HYPERLINK("https://hotelmonitor-cachepage.eclerx.com/savepage/tk_15441703460757623_sr_8422.html","info")</f>
        <v/>
      </c>
      <c r="AA780" t="s"/>
      <c r="AB780" t="s">
        <v>2220</v>
      </c>
      <c r="AC780" t="s"/>
      <c r="AD780" t="s">
        <v>89</v>
      </c>
      <c r="AE780" t="s"/>
      <c r="AF780" t="s"/>
      <c r="AG780" t="s"/>
      <c r="AH780" t="s"/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48</v>
      </c>
      <c r="AQ780" t="s">
        <v>91</v>
      </c>
      <c r="AR780" t="s"/>
      <c r="AS780" t="s"/>
      <c r="AT780" t="s">
        <v>92</v>
      </c>
      <c r="AU780" t="s">
        <v>90</v>
      </c>
      <c r="AV780" t="s"/>
      <c r="AW780" t="s"/>
      <c r="AX780" t="s">
        <v>93</v>
      </c>
      <c r="AY780" t="s"/>
      <c r="AZ780" t="s"/>
      <c r="BA780" t="s">
        <v>2221</v>
      </c>
      <c r="BB780" t="s">
        <v>2222</v>
      </c>
      <c r="BC780" t="s"/>
      <c r="BD780" t="s"/>
      <c r="BE780" t="s">
        <v>197</v>
      </c>
      <c r="BF780" t="s">
        <v>83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127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2223</v>
      </c>
      <c r="F781" t="n">
        <v>1704791</v>
      </c>
      <c r="G781" t="s">
        <v>74</v>
      </c>
      <c r="H781" t="s">
        <v>75</v>
      </c>
      <c r="I781" t="s"/>
      <c r="J781" t="s">
        <v>76</v>
      </c>
      <c r="K781" t="n">
        <v>1896</v>
      </c>
      <c r="L781" t="s">
        <v>77</v>
      </c>
      <c r="M781" t="s"/>
      <c r="N781" t="s">
        <v>2224</v>
      </c>
      <c r="O781" t="s">
        <v>79</v>
      </c>
      <c r="P781" t="s">
        <v>2223</v>
      </c>
      <c r="Q781" t="s"/>
      <c r="R781" t="s">
        <v>521</v>
      </c>
      <c r="S781" t="s">
        <v>2225</v>
      </c>
      <c r="T781" t="s">
        <v>83</v>
      </c>
      <c r="U781" t="s">
        <v>84</v>
      </c>
      <c r="V781" t="s">
        <v>85</v>
      </c>
      <c r="W781" t="s">
        <v>86</v>
      </c>
      <c r="X781" t="s"/>
      <c r="Y781" t="s">
        <v>87</v>
      </c>
      <c r="Z781">
        <f>HYPERLINK("https://hotelmonitor-cachepage.eclerx.com/savepage/tk_15441703488828938_sr_8422.html","info")</f>
        <v/>
      </c>
      <c r="AA781" t="n">
        <v>197418</v>
      </c>
      <c r="AB781" t="s">
        <v>2226</v>
      </c>
      <c r="AC781" t="s"/>
      <c r="AD781" t="s">
        <v>89</v>
      </c>
      <c r="AE781" t="s"/>
      <c r="AF781" t="s"/>
      <c r="AG781" t="s"/>
      <c r="AH781" t="s"/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53</v>
      </c>
      <c r="AQ781" t="s">
        <v>91</v>
      </c>
      <c r="AR781" t="s"/>
      <c r="AS781" t="s"/>
      <c r="AT781" t="s">
        <v>92</v>
      </c>
      <c r="AU781" t="s">
        <v>90</v>
      </c>
      <c r="AV781" t="s"/>
      <c r="AW781" t="s"/>
      <c r="AX781" t="s">
        <v>93</v>
      </c>
      <c r="AY781" t="n">
        <v>1605081</v>
      </c>
      <c r="AZ781" t="s">
        <v>2227</v>
      </c>
      <c r="BA781" t="s">
        <v>2228</v>
      </c>
      <c r="BB781" t="s">
        <v>2229</v>
      </c>
      <c r="BC781" t="n">
        <v>4.895168</v>
      </c>
      <c r="BD781" t="n">
        <v>52.370216</v>
      </c>
      <c r="BE781" t="s">
        <v>2230</v>
      </c>
      <c r="BF781" t="s">
        <v>83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127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2223</v>
      </c>
      <c r="F782" t="n">
        <v>1704791</v>
      </c>
      <c r="G782" t="s">
        <v>74</v>
      </c>
      <c r="H782" t="s">
        <v>75</v>
      </c>
      <c r="I782" t="s"/>
      <c r="J782" t="s">
        <v>76</v>
      </c>
      <c r="K782" t="n">
        <v>711.5</v>
      </c>
      <c r="L782" t="s">
        <v>77</v>
      </c>
      <c r="M782" t="s"/>
      <c r="N782" t="s">
        <v>2231</v>
      </c>
      <c r="O782" t="s">
        <v>79</v>
      </c>
      <c r="P782" t="s">
        <v>2223</v>
      </c>
      <c r="Q782" t="s"/>
      <c r="R782" t="s">
        <v>521</v>
      </c>
      <c r="S782" t="s">
        <v>2232</v>
      </c>
      <c r="T782" t="s">
        <v>83</v>
      </c>
      <c r="U782" t="s">
        <v>84</v>
      </c>
      <c r="V782" t="s">
        <v>85</v>
      </c>
      <c r="W782" t="s">
        <v>108</v>
      </c>
      <c r="X782" t="s"/>
      <c r="Y782" t="s">
        <v>87</v>
      </c>
      <c r="Z782">
        <f>HYPERLINK("https://hotelmonitor-cachepage.eclerx.com/savepage/tk_15441703488828938_sr_8422.html","info")</f>
        <v/>
      </c>
      <c r="AA782" t="n">
        <v>197418</v>
      </c>
      <c r="AB782" t="s">
        <v>2233</v>
      </c>
      <c r="AC782" t="s"/>
      <c r="AD782" t="s">
        <v>89</v>
      </c>
      <c r="AE782" t="s"/>
      <c r="AF782" t="s"/>
      <c r="AG782" t="s"/>
      <c r="AH782" t="s"/>
      <c r="AI782" t="s"/>
      <c r="AJ782" t="s"/>
      <c r="AK782" t="s">
        <v>90</v>
      </c>
      <c r="AL782" t="s"/>
      <c r="AM782" t="s"/>
      <c r="AN782" t="s">
        <v>90</v>
      </c>
      <c r="AO782" t="s"/>
      <c r="AP782" t="n">
        <v>53</v>
      </c>
      <c r="AQ782" t="s">
        <v>91</v>
      </c>
      <c r="AR782" t="s"/>
      <c r="AS782" t="s"/>
      <c r="AT782" t="s">
        <v>92</v>
      </c>
      <c r="AU782" t="s">
        <v>90</v>
      </c>
      <c r="AV782" t="s"/>
      <c r="AW782" t="s"/>
      <c r="AX782" t="s">
        <v>93</v>
      </c>
      <c r="AY782" t="n">
        <v>1605081</v>
      </c>
      <c r="AZ782" t="s">
        <v>2227</v>
      </c>
      <c r="BA782" t="s">
        <v>2228</v>
      </c>
      <c r="BB782" t="s">
        <v>2229</v>
      </c>
      <c r="BC782" t="n">
        <v>4.895168</v>
      </c>
      <c r="BD782" t="n">
        <v>52.370216</v>
      </c>
      <c r="BE782" t="s">
        <v>2234</v>
      </c>
      <c r="BF782" t="s">
        <v>83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127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2223</v>
      </c>
      <c r="F783" t="n">
        <v>1704791</v>
      </c>
      <c r="G783" t="s">
        <v>74</v>
      </c>
      <c r="H783" t="s">
        <v>75</v>
      </c>
      <c r="I783" t="s"/>
      <c r="J783" t="s">
        <v>76</v>
      </c>
      <c r="K783" t="n">
        <v>553</v>
      </c>
      <c r="L783" t="s">
        <v>77</v>
      </c>
      <c r="M783" t="s"/>
      <c r="N783" t="s">
        <v>634</v>
      </c>
      <c r="O783" t="s">
        <v>79</v>
      </c>
      <c r="P783" t="s">
        <v>2223</v>
      </c>
      <c r="Q783" t="s"/>
      <c r="R783" t="s">
        <v>521</v>
      </c>
      <c r="S783" t="s">
        <v>2235</v>
      </c>
      <c r="T783" t="s">
        <v>83</v>
      </c>
      <c r="U783" t="s">
        <v>84</v>
      </c>
      <c r="V783" t="s">
        <v>85</v>
      </c>
      <c r="W783" t="s">
        <v>108</v>
      </c>
      <c r="X783" t="s"/>
      <c r="Y783" t="s">
        <v>87</v>
      </c>
      <c r="Z783">
        <f>HYPERLINK("https://hotelmonitor-cachepage.eclerx.com/savepage/tk_15441703488828938_sr_8422.html","info")</f>
        <v/>
      </c>
      <c r="AA783" t="n">
        <v>197418</v>
      </c>
      <c r="AB783" t="s">
        <v>2236</v>
      </c>
      <c r="AC783" t="s"/>
      <c r="AD783" t="s">
        <v>89</v>
      </c>
      <c r="AE783" t="s"/>
      <c r="AF783" t="s"/>
      <c r="AG783" t="s"/>
      <c r="AH783" t="s"/>
      <c r="AI783" t="s"/>
      <c r="AJ783" t="s"/>
      <c r="AK783" t="s">
        <v>90</v>
      </c>
      <c r="AL783" t="s"/>
      <c r="AM783" t="s"/>
      <c r="AN783" t="s">
        <v>90</v>
      </c>
      <c r="AO783" t="s"/>
      <c r="AP783" t="n">
        <v>53</v>
      </c>
      <c r="AQ783" t="s">
        <v>91</v>
      </c>
      <c r="AR783" t="s"/>
      <c r="AS783" t="s"/>
      <c r="AT783" t="s">
        <v>92</v>
      </c>
      <c r="AU783" t="s">
        <v>90</v>
      </c>
      <c r="AV783" t="s"/>
      <c r="AW783" t="s"/>
      <c r="AX783" t="s">
        <v>90</v>
      </c>
      <c r="AY783" t="n">
        <v>1605081</v>
      </c>
      <c r="AZ783" t="s">
        <v>2227</v>
      </c>
      <c r="BA783" t="s">
        <v>2228</v>
      </c>
      <c r="BB783" t="s">
        <v>2229</v>
      </c>
      <c r="BC783" t="n">
        <v>4.895168</v>
      </c>
      <c r="BD783" t="n">
        <v>52.370216</v>
      </c>
      <c r="BE783" t="s">
        <v>2237</v>
      </c>
      <c r="BF783" t="s">
        <v>83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127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2223</v>
      </c>
      <c r="F784" t="n">
        <v>1704791</v>
      </c>
      <c r="G784" t="s">
        <v>74</v>
      </c>
      <c r="H784" t="s">
        <v>75</v>
      </c>
      <c r="I784" t="s"/>
      <c r="J784" t="s">
        <v>76</v>
      </c>
      <c r="K784" t="n">
        <v>668.5</v>
      </c>
      <c r="L784" t="s">
        <v>77</v>
      </c>
      <c r="M784" t="s"/>
      <c r="N784" t="s">
        <v>2238</v>
      </c>
      <c r="O784" t="s">
        <v>79</v>
      </c>
      <c r="P784" t="s">
        <v>2223</v>
      </c>
      <c r="Q784" t="s"/>
      <c r="R784" t="s">
        <v>521</v>
      </c>
      <c r="S784" t="s">
        <v>1996</v>
      </c>
      <c r="T784" t="s">
        <v>83</v>
      </c>
      <c r="U784" t="s">
        <v>84</v>
      </c>
      <c r="V784" t="s">
        <v>85</v>
      </c>
      <c r="W784" t="s">
        <v>86</v>
      </c>
      <c r="X784" t="s"/>
      <c r="Y784" t="s">
        <v>87</v>
      </c>
      <c r="Z784">
        <f>HYPERLINK("https://hotelmonitor-cachepage.eclerx.com/savepage/tk_15441703488828938_sr_8422.html","info")</f>
        <v/>
      </c>
      <c r="AA784" t="n">
        <v>197418</v>
      </c>
      <c r="AB784" t="s">
        <v>2239</v>
      </c>
      <c r="AC784" t="s"/>
      <c r="AD784" t="s">
        <v>89</v>
      </c>
      <c r="AE784" t="s"/>
      <c r="AF784" t="s"/>
      <c r="AG784" t="s"/>
      <c r="AH784" t="s"/>
      <c r="AI784" t="s"/>
      <c r="AJ784" t="s"/>
      <c r="AK784" t="s">
        <v>90</v>
      </c>
      <c r="AL784" t="s"/>
      <c r="AM784" t="s"/>
      <c r="AN784" t="s">
        <v>90</v>
      </c>
      <c r="AO784" t="s"/>
      <c r="AP784" t="n">
        <v>53</v>
      </c>
      <c r="AQ784" t="s">
        <v>91</v>
      </c>
      <c r="AR784" t="s"/>
      <c r="AS784" t="s"/>
      <c r="AT784" t="s">
        <v>92</v>
      </c>
      <c r="AU784" t="s">
        <v>90</v>
      </c>
      <c r="AV784" t="s"/>
      <c r="AW784" t="s"/>
      <c r="AX784" t="s">
        <v>93</v>
      </c>
      <c r="AY784" t="n">
        <v>1605081</v>
      </c>
      <c r="AZ784" t="s">
        <v>2227</v>
      </c>
      <c r="BA784" t="s">
        <v>2228</v>
      </c>
      <c r="BB784" t="s">
        <v>2229</v>
      </c>
      <c r="BC784" t="n">
        <v>4.895168</v>
      </c>
      <c r="BD784" t="n">
        <v>52.370216</v>
      </c>
      <c r="BE784" t="s">
        <v>1998</v>
      </c>
      <c r="BF784" t="s">
        <v>83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127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2223</v>
      </c>
      <c r="F785" t="n">
        <v>1704791</v>
      </c>
      <c r="G785" t="s">
        <v>74</v>
      </c>
      <c r="H785" t="s">
        <v>75</v>
      </c>
      <c r="I785" t="s"/>
      <c r="J785" t="s">
        <v>76</v>
      </c>
      <c r="K785" t="n">
        <v>831</v>
      </c>
      <c r="L785" t="s">
        <v>77</v>
      </c>
      <c r="M785" t="s"/>
      <c r="N785" t="s">
        <v>2240</v>
      </c>
      <c r="O785" t="s">
        <v>79</v>
      </c>
      <c r="P785" t="s">
        <v>2223</v>
      </c>
      <c r="Q785" t="s"/>
      <c r="R785" t="s">
        <v>521</v>
      </c>
      <c r="S785" t="s">
        <v>2241</v>
      </c>
      <c r="T785" t="s">
        <v>83</v>
      </c>
      <c r="U785" t="s">
        <v>84</v>
      </c>
      <c r="V785" t="s">
        <v>85</v>
      </c>
      <c r="W785" t="s">
        <v>108</v>
      </c>
      <c r="X785" t="s"/>
      <c r="Y785" t="s">
        <v>87</v>
      </c>
      <c r="Z785">
        <f>HYPERLINK("https://hotelmonitor-cachepage.eclerx.com/savepage/tk_15441703488828938_sr_8422.html","info")</f>
        <v/>
      </c>
      <c r="AA785" t="n">
        <v>197418</v>
      </c>
      <c r="AB785" t="s">
        <v>2242</v>
      </c>
      <c r="AC785" t="s"/>
      <c r="AD785" t="s">
        <v>89</v>
      </c>
      <c r="AE785" t="s"/>
      <c r="AF785" t="s"/>
      <c r="AG785" t="s"/>
      <c r="AH785" t="s"/>
      <c r="AI785" t="s"/>
      <c r="AJ785" t="s"/>
      <c r="AK785" t="s">
        <v>90</v>
      </c>
      <c r="AL785" t="s"/>
      <c r="AM785" t="s"/>
      <c r="AN785" t="s">
        <v>90</v>
      </c>
      <c r="AO785" t="s"/>
      <c r="AP785" t="n">
        <v>53</v>
      </c>
      <c r="AQ785" t="s">
        <v>91</v>
      </c>
      <c r="AR785" t="s"/>
      <c r="AS785" t="s"/>
      <c r="AT785" t="s">
        <v>92</v>
      </c>
      <c r="AU785" t="s">
        <v>90</v>
      </c>
      <c r="AV785" t="s"/>
      <c r="AW785" t="s"/>
      <c r="AX785" t="s">
        <v>93</v>
      </c>
      <c r="AY785" t="n">
        <v>1605081</v>
      </c>
      <c r="AZ785" t="s">
        <v>2227</v>
      </c>
      <c r="BA785" t="s">
        <v>2228</v>
      </c>
      <c r="BB785" t="s">
        <v>2229</v>
      </c>
      <c r="BC785" t="n">
        <v>4.895168</v>
      </c>
      <c r="BD785" t="n">
        <v>52.370216</v>
      </c>
      <c r="BE785" t="s">
        <v>2243</v>
      </c>
      <c r="BF785" t="s">
        <v>83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127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2223</v>
      </c>
      <c r="F786" t="n">
        <v>1704791</v>
      </c>
      <c r="G786" t="s">
        <v>74</v>
      </c>
      <c r="H786" t="s">
        <v>75</v>
      </c>
      <c r="I786" t="s"/>
      <c r="J786" t="s">
        <v>76</v>
      </c>
      <c r="K786" t="n">
        <v>773.5</v>
      </c>
      <c r="L786" t="s">
        <v>77</v>
      </c>
      <c r="M786" t="s"/>
      <c r="N786" t="s">
        <v>2240</v>
      </c>
      <c r="O786" t="s">
        <v>79</v>
      </c>
      <c r="P786" t="s">
        <v>2223</v>
      </c>
      <c r="Q786" t="s"/>
      <c r="R786" t="s">
        <v>521</v>
      </c>
      <c r="S786" t="s">
        <v>2244</v>
      </c>
      <c r="T786" t="s">
        <v>83</v>
      </c>
      <c r="U786" t="s">
        <v>84</v>
      </c>
      <c r="V786" t="s">
        <v>85</v>
      </c>
      <c r="W786" t="s">
        <v>86</v>
      </c>
      <c r="X786" t="s"/>
      <c r="Y786" t="s">
        <v>87</v>
      </c>
      <c r="Z786">
        <f>HYPERLINK("https://hotelmonitor-cachepage.eclerx.com/savepage/tk_15441703488828938_sr_8422.html","info")</f>
        <v/>
      </c>
      <c r="AA786" t="n">
        <v>197418</v>
      </c>
      <c r="AB786" t="s">
        <v>2245</v>
      </c>
      <c r="AC786" t="s"/>
      <c r="AD786" t="s">
        <v>89</v>
      </c>
      <c r="AE786" t="s"/>
      <c r="AF786" t="s"/>
      <c r="AG786" t="s"/>
      <c r="AH786" t="s"/>
      <c r="AI786" t="s"/>
      <c r="AJ786" t="s"/>
      <c r="AK786" t="s">
        <v>90</v>
      </c>
      <c r="AL786" t="s"/>
      <c r="AM786" t="s"/>
      <c r="AN786" t="s">
        <v>90</v>
      </c>
      <c r="AO786" t="s"/>
      <c r="AP786" t="n">
        <v>53</v>
      </c>
      <c r="AQ786" t="s">
        <v>91</v>
      </c>
      <c r="AR786" t="s"/>
      <c r="AS786" t="s"/>
      <c r="AT786" t="s">
        <v>92</v>
      </c>
      <c r="AU786" t="s">
        <v>90</v>
      </c>
      <c r="AV786" t="s"/>
      <c r="AW786" t="s"/>
      <c r="AX786" t="s">
        <v>93</v>
      </c>
      <c r="AY786" t="n">
        <v>1605081</v>
      </c>
      <c r="AZ786" t="s">
        <v>2227</v>
      </c>
      <c r="BA786" t="s">
        <v>2228</v>
      </c>
      <c r="BB786" t="s">
        <v>2229</v>
      </c>
      <c r="BC786" t="n">
        <v>4.895168</v>
      </c>
      <c r="BD786" t="n">
        <v>52.370216</v>
      </c>
      <c r="BE786" t="s">
        <v>2246</v>
      </c>
      <c r="BF786" t="s">
        <v>83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127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2223</v>
      </c>
      <c r="F787" t="n">
        <v>1704791</v>
      </c>
      <c r="G787" t="s">
        <v>74</v>
      </c>
      <c r="H787" t="s">
        <v>75</v>
      </c>
      <c r="I787" t="s"/>
      <c r="J787" t="s">
        <v>76</v>
      </c>
      <c r="K787" t="n">
        <v>726</v>
      </c>
      <c r="L787" t="s">
        <v>77</v>
      </c>
      <c r="M787" t="s"/>
      <c r="N787" t="s">
        <v>2238</v>
      </c>
      <c r="O787" t="s">
        <v>79</v>
      </c>
      <c r="P787" t="s">
        <v>2223</v>
      </c>
      <c r="Q787" t="s"/>
      <c r="R787" t="s">
        <v>521</v>
      </c>
      <c r="S787" t="s">
        <v>2247</v>
      </c>
      <c r="T787" t="s">
        <v>83</v>
      </c>
      <c r="U787" t="s">
        <v>84</v>
      </c>
      <c r="V787" t="s">
        <v>85</v>
      </c>
      <c r="W787" t="s">
        <v>108</v>
      </c>
      <c r="X787" t="s"/>
      <c r="Y787" t="s">
        <v>87</v>
      </c>
      <c r="Z787">
        <f>HYPERLINK("https://hotelmonitor-cachepage.eclerx.com/savepage/tk_15441703488828938_sr_8422.html","info")</f>
        <v/>
      </c>
      <c r="AA787" t="n">
        <v>197418</v>
      </c>
      <c r="AB787" t="s">
        <v>2248</v>
      </c>
      <c r="AC787" t="s"/>
      <c r="AD787" t="s">
        <v>89</v>
      </c>
      <c r="AE787" t="s"/>
      <c r="AF787" t="s"/>
      <c r="AG787" t="s"/>
      <c r="AH787" t="s"/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53</v>
      </c>
      <c r="AQ787" t="s">
        <v>91</v>
      </c>
      <c r="AR787" t="s"/>
      <c r="AS787" t="s"/>
      <c r="AT787" t="s">
        <v>92</v>
      </c>
      <c r="AU787" t="s">
        <v>90</v>
      </c>
      <c r="AV787" t="s"/>
      <c r="AW787" t="s"/>
      <c r="AX787" t="s">
        <v>93</v>
      </c>
      <c r="AY787" t="n">
        <v>1605081</v>
      </c>
      <c r="AZ787" t="s">
        <v>2227</v>
      </c>
      <c r="BA787" t="s">
        <v>2228</v>
      </c>
      <c r="BB787" t="s">
        <v>2229</v>
      </c>
      <c r="BC787" t="n">
        <v>4.895168</v>
      </c>
      <c r="BD787" t="n">
        <v>52.370216</v>
      </c>
      <c r="BE787" t="s">
        <v>2249</v>
      </c>
      <c r="BF787" t="s">
        <v>83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127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2223</v>
      </c>
      <c r="F788" t="n">
        <v>1704791</v>
      </c>
      <c r="G788" t="s">
        <v>74</v>
      </c>
      <c r="H788" t="s">
        <v>75</v>
      </c>
      <c r="I788" t="s"/>
      <c r="J788" t="s">
        <v>76</v>
      </c>
      <c r="K788" t="n">
        <v>1953</v>
      </c>
      <c r="L788" t="s">
        <v>77</v>
      </c>
      <c r="M788" t="s"/>
      <c r="N788" t="s">
        <v>2224</v>
      </c>
      <c r="O788" t="s">
        <v>79</v>
      </c>
      <c r="P788" t="s">
        <v>2223</v>
      </c>
      <c r="Q788" t="s"/>
      <c r="R788" t="s">
        <v>521</v>
      </c>
      <c r="S788" t="s">
        <v>2250</v>
      </c>
      <c r="T788" t="s">
        <v>83</v>
      </c>
      <c r="U788" t="s">
        <v>84</v>
      </c>
      <c r="V788" t="s">
        <v>85</v>
      </c>
      <c r="W788" t="s">
        <v>108</v>
      </c>
      <c r="X788" t="s"/>
      <c r="Y788" t="s">
        <v>87</v>
      </c>
      <c r="Z788">
        <f>HYPERLINK("https://hotelmonitor-cachepage.eclerx.com/savepage/tk_15441703488828938_sr_8422.html","info")</f>
        <v/>
      </c>
      <c r="AA788" t="n">
        <v>197418</v>
      </c>
      <c r="AB788" t="s">
        <v>2251</v>
      </c>
      <c r="AC788" t="s"/>
      <c r="AD788" t="s">
        <v>89</v>
      </c>
      <c r="AE788" t="s"/>
      <c r="AF788" t="s"/>
      <c r="AG788" t="s"/>
      <c r="AH788" t="s"/>
      <c r="AI788" t="s"/>
      <c r="AJ788" t="s"/>
      <c r="AK788" t="s">
        <v>90</v>
      </c>
      <c r="AL788" t="s"/>
      <c r="AM788" t="s"/>
      <c r="AN788" t="s">
        <v>90</v>
      </c>
      <c r="AO788" t="s"/>
      <c r="AP788" t="n">
        <v>53</v>
      </c>
      <c r="AQ788" t="s">
        <v>91</v>
      </c>
      <c r="AR788" t="s"/>
      <c r="AS788" t="s"/>
      <c r="AT788" t="s">
        <v>92</v>
      </c>
      <c r="AU788" t="s">
        <v>90</v>
      </c>
      <c r="AV788" t="s"/>
      <c r="AW788" t="s"/>
      <c r="AX788" t="s">
        <v>93</v>
      </c>
      <c r="AY788" t="n">
        <v>1605081</v>
      </c>
      <c r="AZ788" t="s">
        <v>2227</v>
      </c>
      <c r="BA788" t="s">
        <v>2228</v>
      </c>
      <c r="BB788" t="s">
        <v>2229</v>
      </c>
      <c r="BC788" t="n">
        <v>4.895168</v>
      </c>
      <c r="BD788" t="n">
        <v>52.370216</v>
      </c>
      <c r="BE788" t="s">
        <v>2252</v>
      </c>
      <c r="BF788" t="s">
        <v>83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127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2223</v>
      </c>
      <c r="F789" t="n">
        <v>1704791</v>
      </c>
      <c r="G789" t="s">
        <v>74</v>
      </c>
      <c r="H789" t="s">
        <v>75</v>
      </c>
      <c r="I789" t="s"/>
      <c r="J789" t="s">
        <v>76</v>
      </c>
      <c r="K789" t="n">
        <v>702</v>
      </c>
      <c r="L789" t="s">
        <v>77</v>
      </c>
      <c r="M789" t="s"/>
      <c r="N789" t="s">
        <v>2253</v>
      </c>
      <c r="O789" t="s">
        <v>79</v>
      </c>
      <c r="P789" t="s">
        <v>2223</v>
      </c>
      <c r="Q789" t="s"/>
      <c r="R789" t="s">
        <v>521</v>
      </c>
      <c r="S789" t="s">
        <v>1999</v>
      </c>
      <c r="T789" t="s">
        <v>83</v>
      </c>
      <c r="U789" t="s">
        <v>84</v>
      </c>
      <c r="V789" t="s">
        <v>85</v>
      </c>
      <c r="W789" t="s">
        <v>86</v>
      </c>
      <c r="X789" t="s"/>
      <c r="Y789" t="s">
        <v>87</v>
      </c>
      <c r="Z789">
        <f>HYPERLINK("https://hotelmonitor-cachepage.eclerx.com/savepage/tk_15441703488828938_sr_8422.html","info")</f>
        <v/>
      </c>
      <c r="AA789" t="n">
        <v>197418</v>
      </c>
      <c r="AB789" t="s">
        <v>2254</v>
      </c>
      <c r="AC789" t="s"/>
      <c r="AD789" t="s">
        <v>89</v>
      </c>
      <c r="AE789" t="s"/>
      <c r="AF789" t="s"/>
      <c r="AG789" t="s"/>
      <c r="AH789" t="s"/>
      <c r="AI789" t="s"/>
      <c r="AJ789" t="s"/>
      <c r="AK789" t="s">
        <v>90</v>
      </c>
      <c r="AL789" t="s"/>
      <c r="AM789" t="s"/>
      <c r="AN789" t="s">
        <v>90</v>
      </c>
      <c r="AO789" t="s"/>
      <c r="AP789" t="n">
        <v>53</v>
      </c>
      <c r="AQ789" t="s">
        <v>91</v>
      </c>
      <c r="AR789" t="s"/>
      <c r="AS789" t="s"/>
      <c r="AT789" t="s">
        <v>92</v>
      </c>
      <c r="AU789" t="s">
        <v>90</v>
      </c>
      <c r="AV789" t="s"/>
      <c r="AW789" t="s"/>
      <c r="AX789" t="s">
        <v>93</v>
      </c>
      <c r="AY789" t="n">
        <v>1605081</v>
      </c>
      <c r="AZ789" t="s">
        <v>2227</v>
      </c>
      <c r="BA789" t="s">
        <v>2228</v>
      </c>
      <c r="BB789" t="s">
        <v>2229</v>
      </c>
      <c r="BC789" t="n">
        <v>4.895168</v>
      </c>
      <c r="BD789" t="n">
        <v>52.370216</v>
      </c>
      <c r="BE789" t="s">
        <v>2255</v>
      </c>
      <c r="BF789" t="s">
        <v>83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127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2223</v>
      </c>
      <c r="F790" t="n">
        <v>1704791</v>
      </c>
      <c r="G790" t="s">
        <v>74</v>
      </c>
      <c r="H790" t="s">
        <v>75</v>
      </c>
      <c r="I790" t="s"/>
      <c r="J790" t="s">
        <v>76</v>
      </c>
      <c r="K790" t="n">
        <v>759.5</v>
      </c>
      <c r="L790" t="s">
        <v>77</v>
      </c>
      <c r="M790" t="s"/>
      <c r="N790" t="s">
        <v>2256</v>
      </c>
      <c r="O790" t="s">
        <v>79</v>
      </c>
      <c r="P790" t="s">
        <v>2223</v>
      </c>
      <c r="Q790" t="s"/>
      <c r="R790" t="s">
        <v>521</v>
      </c>
      <c r="S790" t="s">
        <v>2002</v>
      </c>
      <c r="T790" t="s">
        <v>83</v>
      </c>
      <c r="U790" t="s">
        <v>84</v>
      </c>
      <c r="V790" t="s">
        <v>85</v>
      </c>
      <c r="W790" t="s">
        <v>108</v>
      </c>
      <c r="X790" t="s"/>
      <c r="Y790" t="s">
        <v>87</v>
      </c>
      <c r="Z790">
        <f>HYPERLINK("https://hotelmonitor-cachepage.eclerx.com/savepage/tk_15441703488828938_sr_8422.html","info")</f>
        <v/>
      </c>
      <c r="AA790" t="n">
        <v>197418</v>
      </c>
      <c r="AB790" t="s">
        <v>2257</v>
      </c>
      <c r="AC790" t="s"/>
      <c r="AD790" t="s">
        <v>89</v>
      </c>
      <c r="AE790" t="s"/>
      <c r="AF790" t="s"/>
      <c r="AG790" t="s"/>
      <c r="AH790" t="s"/>
      <c r="AI790" t="s"/>
      <c r="AJ790" t="s"/>
      <c r="AK790" t="s">
        <v>90</v>
      </c>
      <c r="AL790" t="s"/>
      <c r="AM790" t="s"/>
      <c r="AN790" t="s">
        <v>90</v>
      </c>
      <c r="AO790" t="s"/>
      <c r="AP790" t="n">
        <v>53</v>
      </c>
      <c r="AQ790" t="s">
        <v>91</v>
      </c>
      <c r="AR790" t="s"/>
      <c r="AS790" t="s"/>
      <c r="AT790" t="s">
        <v>92</v>
      </c>
      <c r="AU790" t="s">
        <v>90</v>
      </c>
      <c r="AV790" t="s"/>
      <c r="AW790" t="s"/>
      <c r="AX790" t="s">
        <v>93</v>
      </c>
      <c r="AY790" t="n">
        <v>1605081</v>
      </c>
      <c r="AZ790" t="s">
        <v>2227</v>
      </c>
      <c r="BA790" t="s">
        <v>2228</v>
      </c>
      <c r="BB790" t="s">
        <v>2229</v>
      </c>
      <c r="BC790" t="n">
        <v>4.895168</v>
      </c>
      <c r="BD790" t="n">
        <v>52.370216</v>
      </c>
      <c r="BE790" t="s">
        <v>2004</v>
      </c>
      <c r="BF790" t="s">
        <v>83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127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2223</v>
      </c>
      <c r="F791" t="n">
        <v>1704791</v>
      </c>
      <c r="G791" t="s">
        <v>74</v>
      </c>
      <c r="H791" t="s">
        <v>75</v>
      </c>
      <c r="I791" t="s"/>
      <c r="J791" t="s">
        <v>76</v>
      </c>
      <c r="K791" t="n">
        <v>893</v>
      </c>
      <c r="L791" t="s">
        <v>77</v>
      </c>
      <c r="M791" t="s"/>
      <c r="N791" t="s">
        <v>2258</v>
      </c>
      <c r="O791" t="s">
        <v>79</v>
      </c>
      <c r="P791" t="s">
        <v>2223</v>
      </c>
      <c r="Q791" t="s"/>
      <c r="R791" t="s">
        <v>521</v>
      </c>
      <c r="S791" t="s">
        <v>2011</v>
      </c>
      <c r="T791" t="s">
        <v>83</v>
      </c>
      <c r="U791" t="s">
        <v>84</v>
      </c>
      <c r="V791" t="s">
        <v>85</v>
      </c>
      <c r="W791" t="s">
        <v>86</v>
      </c>
      <c r="X791" t="s"/>
      <c r="Y791" t="s">
        <v>87</v>
      </c>
      <c r="Z791">
        <f>HYPERLINK("https://hotelmonitor-cachepage.eclerx.com/savepage/tk_15441703488828938_sr_8422.html","info")</f>
        <v/>
      </c>
      <c r="AA791" t="n">
        <v>197418</v>
      </c>
      <c r="AB791" t="s">
        <v>2259</v>
      </c>
      <c r="AC791" t="s"/>
      <c r="AD791" t="s">
        <v>89</v>
      </c>
      <c r="AE791" t="s"/>
      <c r="AF791" t="s"/>
      <c r="AG791" t="s"/>
      <c r="AH791" t="s"/>
      <c r="AI791" t="s"/>
      <c r="AJ791" t="s"/>
      <c r="AK791" t="s">
        <v>90</v>
      </c>
      <c r="AL791" t="s"/>
      <c r="AM791" t="s"/>
      <c r="AN791" t="s">
        <v>90</v>
      </c>
      <c r="AO791" t="s"/>
      <c r="AP791" t="n">
        <v>53</v>
      </c>
      <c r="AQ791" t="s">
        <v>91</v>
      </c>
      <c r="AR791" t="s"/>
      <c r="AS791" t="s"/>
      <c r="AT791" t="s">
        <v>92</v>
      </c>
      <c r="AU791" t="s">
        <v>90</v>
      </c>
      <c r="AV791" t="s"/>
      <c r="AW791" t="s"/>
      <c r="AX791" t="s">
        <v>93</v>
      </c>
      <c r="AY791" t="n">
        <v>1605081</v>
      </c>
      <c r="AZ791" t="s">
        <v>2227</v>
      </c>
      <c r="BA791" t="s">
        <v>2228</v>
      </c>
      <c r="BB791" t="s">
        <v>2229</v>
      </c>
      <c r="BC791" t="n">
        <v>4.895168</v>
      </c>
      <c r="BD791" t="n">
        <v>52.370216</v>
      </c>
      <c r="BE791" t="s">
        <v>2013</v>
      </c>
      <c r="BF791" t="s">
        <v>83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127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2223</v>
      </c>
      <c r="F792" t="n">
        <v>1704791</v>
      </c>
      <c r="G792" t="s">
        <v>74</v>
      </c>
      <c r="H792" t="s">
        <v>75</v>
      </c>
      <c r="I792" t="s"/>
      <c r="J792" t="s">
        <v>76</v>
      </c>
      <c r="K792" t="n">
        <v>711.5</v>
      </c>
      <c r="L792" t="s">
        <v>77</v>
      </c>
      <c r="M792" t="s"/>
      <c r="N792" t="s">
        <v>2260</v>
      </c>
      <c r="O792" t="s">
        <v>79</v>
      </c>
      <c r="P792" t="s">
        <v>2223</v>
      </c>
      <c r="Q792" t="s"/>
      <c r="R792" t="s">
        <v>521</v>
      </c>
      <c r="S792" t="s">
        <v>2232</v>
      </c>
      <c r="T792" t="s">
        <v>83</v>
      </c>
      <c r="U792" t="s">
        <v>84</v>
      </c>
      <c r="V792" t="s">
        <v>85</v>
      </c>
      <c r="W792" t="s">
        <v>108</v>
      </c>
      <c r="X792" t="s"/>
      <c r="Y792" t="s">
        <v>87</v>
      </c>
      <c r="Z792">
        <f>HYPERLINK("https://hotelmonitor-cachepage.eclerx.com/savepage/tk_15441703488828938_sr_8422.html","info")</f>
        <v/>
      </c>
      <c r="AA792" t="n">
        <v>197418</v>
      </c>
      <c r="AB792" t="s">
        <v>2261</v>
      </c>
      <c r="AC792" t="s"/>
      <c r="AD792" t="s">
        <v>89</v>
      </c>
      <c r="AE792" t="s"/>
      <c r="AF792" t="s"/>
      <c r="AG792" t="s"/>
      <c r="AH792" t="s"/>
      <c r="AI792" t="s"/>
      <c r="AJ792" t="s"/>
      <c r="AK792" t="s">
        <v>90</v>
      </c>
      <c r="AL792" t="s"/>
      <c r="AM792" t="s"/>
      <c r="AN792" t="s">
        <v>90</v>
      </c>
      <c r="AO792" t="s"/>
      <c r="AP792" t="n">
        <v>53</v>
      </c>
      <c r="AQ792" t="s">
        <v>91</v>
      </c>
      <c r="AR792" t="s"/>
      <c r="AS792" t="s"/>
      <c r="AT792" t="s">
        <v>92</v>
      </c>
      <c r="AU792" t="s">
        <v>90</v>
      </c>
      <c r="AV792" t="s"/>
      <c r="AW792" t="s"/>
      <c r="AX792" t="s">
        <v>93</v>
      </c>
      <c r="AY792" t="n">
        <v>1605081</v>
      </c>
      <c r="AZ792" t="s">
        <v>2227</v>
      </c>
      <c r="BA792" t="s">
        <v>2228</v>
      </c>
      <c r="BB792" t="s">
        <v>2229</v>
      </c>
      <c r="BC792" t="n">
        <v>4.895168</v>
      </c>
      <c r="BD792" t="n">
        <v>52.370216</v>
      </c>
      <c r="BE792" t="s">
        <v>2234</v>
      </c>
      <c r="BF792" t="s">
        <v>83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127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2223</v>
      </c>
      <c r="F793" t="n">
        <v>1704791</v>
      </c>
      <c r="G793" t="s">
        <v>74</v>
      </c>
      <c r="H793" t="s">
        <v>75</v>
      </c>
      <c r="I793" t="s"/>
      <c r="J793" t="s">
        <v>76</v>
      </c>
      <c r="K793" t="n">
        <v>1036.25</v>
      </c>
      <c r="L793" t="s">
        <v>77</v>
      </c>
      <c r="M793" t="s"/>
      <c r="N793" t="s">
        <v>2262</v>
      </c>
      <c r="O793" t="s">
        <v>79</v>
      </c>
      <c r="P793" t="s">
        <v>2223</v>
      </c>
      <c r="Q793" t="s"/>
      <c r="R793" t="s">
        <v>521</v>
      </c>
      <c r="S793" t="s">
        <v>2263</v>
      </c>
      <c r="T793" t="s">
        <v>83</v>
      </c>
      <c r="U793" t="s">
        <v>84</v>
      </c>
      <c r="V793" t="s">
        <v>85</v>
      </c>
      <c r="W793" t="s">
        <v>86</v>
      </c>
      <c r="X793" t="s"/>
      <c r="Y793" t="s">
        <v>87</v>
      </c>
      <c r="Z793">
        <f>HYPERLINK("https://hotelmonitor-cachepage.eclerx.com/savepage/tk_15441703488828938_sr_8422.html","info")</f>
        <v/>
      </c>
      <c r="AA793" t="n">
        <v>197418</v>
      </c>
      <c r="AB793" t="s">
        <v>2264</v>
      </c>
      <c r="AC793" t="s"/>
      <c r="AD793" t="s">
        <v>89</v>
      </c>
      <c r="AE793" t="s"/>
      <c r="AF793" t="s"/>
      <c r="AG793" t="s"/>
      <c r="AH793" t="s"/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53</v>
      </c>
      <c r="AQ793" t="s">
        <v>91</v>
      </c>
      <c r="AR793" t="s"/>
      <c r="AS793" t="s"/>
      <c r="AT793" t="s">
        <v>92</v>
      </c>
      <c r="AU793" t="s">
        <v>90</v>
      </c>
      <c r="AV793" t="s"/>
      <c r="AW793" t="s"/>
      <c r="AX793" t="s">
        <v>93</v>
      </c>
      <c r="AY793" t="n">
        <v>1605081</v>
      </c>
      <c r="AZ793" t="s">
        <v>2227</v>
      </c>
      <c r="BA793" t="s">
        <v>2228</v>
      </c>
      <c r="BB793" t="s">
        <v>2229</v>
      </c>
      <c r="BC793" t="n">
        <v>4.895168</v>
      </c>
      <c r="BD793" t="n">
        <v>52.370216</v>
      </c>
      <c r="BE793" t="s">
        <v>2265</v>
      </c>
      <c r="BF793" t="s">
        <v>83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127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2223</v>
      </c>
      <c r="F794" t="n">
        <v>1704791</v>
      </c>
      <c r="G794" t="s">
        <v>74</v>
      </c>
      <c r="H794" t="s">
        <v>75</v>
      </c>
      <c r="I794" t="s"/>
      <c r="J794" t="s">
        <v>76</v>
      </c>
      <c r="K794" t="n">
        <v>3385.5</v>
      </c>
      <c r="L794" t="s">
        <v>77</v>
      </c>
      <c r="M794" t="s"/>
      <c r="N794" t="s">
        <v>2266</v>
      </c>
      <c r="O794" t="s">
        <v>79</v>
      </c>
      <c r="P794" t="s">
        <v>2223</v>
      </c>
      <c r="Q794" t="s"/>
      <c r="R794" t="s">
        <v>521</v>
      </c>
      <c r="S794" t="s">
        <v>2267</v>
      </c>
      <c r="T794" t="s">
        <v>83</v>
      </c>
      <c r="U794" t="s">
        <v>84</v>
      </c>
      <c r="V794" t="s">
        <v>85</v>
      </c>
      <c r="W794" t="s">
        <v>108</v>
      </c>
      <c r="X794" t="s"/>
      <c r="Y794" t="s">
        <v>87</v>
      </c>
      <c r="Z794">
        <f>HYPERLINK("https://hotelmonitor-cachepage.eclerx.com/savepage/tk_15441703488828938_sr_8422.html","info")</f>
        <v/>
      </c>
      <c r="AA794" t="n">
        <v>197418</v>
      </c>
      <c r="AB794" t="s">
        <v>2268</v>
      </c>
      <c r="AC794" t="s"/>
      <c r="AD794" t="s">
        <v>89</v>
      </c>
      <c r="AE794" t="s"/>
      <c r="AF794" t="s"/>
      <c r="AG794" t="s"/>
      <c r="AH794" t="s"/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53</v>
      </c>
      <c r="AQ794" t="s">
        <v>91</v>
      </c>
      <c r="AR794" t="s"/>
      <c r="AS794" t="s"/>
      <c r="AT794" t="s">
        <v>92</v>
      </c>
      <c r="AU794" t="s">
        <v>90</v>
      </c>
      <c r="AV794" t="s"/>
      <c r="AW794" t="s"/>
      <c r="AX794" t="s">
        <v>93</v>
      </c>
      <c r="AY794" t="n">
        <v>1605081</v>
      </c>
      <c r="AZ794" t="s">
        <v>2227</v>
      </c>
      <c r="BA794" t="s">
        <v>2228</v>
      </c>
      <c r="BB794" t="s">
        <v>2229</v>
      </c>
      <c r="BC794" t="n">
        <v>4.895168</v>
      </c>
      <c r="BD794" t="n">
        <v>52.370216</v>
      </c>
      <c r="BE794" t="s">
        <v>2269</v>
      </c>
      <c r="BF794" t="s">
        <v>83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127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2223</v>
      </c>
      <c r="F795" t="n">
        <v>1704791</v>
      </c>
      <c r="G795" t="s">
        <v>74</v>
      </c>
      <c r="H795" t="s">
        <v>75</v>
      </c>
      <c r="I795" t="s"/>
      <c r="J795" t="s">
        <v>76</v>
      </c>
      <c r="K795" t="n">
        <v>3328.5</v>
      </c>
      <c r="L795" t="s">
        <v>77</v>
      </c>
      <c r="M795" t="s"/>
      <c r="N795" t="s">
        <v>2266</v>
      </c>
      <c r="O795" t="s">
        <v>79</v>
      </c>
      <c r="P795" t="s">
        <v>2223</v>
      </c>
      <c r="Q795" t="s"/>
      <c r="R795" t="s">
        <v>521</v>
      </c>
      <c r="S795" t="s">
        <v>2270</v>
      </c>
      <c r="T795" t="s">
        <v>83</v>
      </c>
      <c r="U795" t="s">
        <v>84</v>
      </c>
      <c r="V795" t="s">
        <v>85</v>
      </c>
      <c r="W795" t="s">
        <v>86</v>
      </c>
      <c r="X795" t="s"/>
      <c r="Y795" t="s">
        <v>87</v>
      </c>
      <c r="Z795">
        <f>HYPERLINK("https://hotelmonitor-cachepage.eclerx.com/savepage/tk_15441703488828938_sr_8422.html","info")</f>
        <v/>
      </c>
      <c r="AA795" t="n">
        <v>197418</v>
      </c>
      <c r="AB795" t="s">
        <v>2271</v>
      </c>
      <c r="AC795" t="s"/>
      <c r="AD795" t="s">
        <v>89</v>
      </c>
      <c r="AE795" t="s"/>
      <c r="AF795" t="s"/>
      <c r="AG795" t="s"/>
      <c r="AH795" t="s"/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53</v>
      </c>
      <c r="AQ795" t="s">
        <v>91</v>
      </c>
      <c r="AR795" t="s"/>
      <c r="AS795" t="s"/>
      <c r="AT795" t="s">
        <v>92</v>
      </c>
      <c r="AU795" t="s">
        <v>90</v>
      </c>
      <c r="AV795" t="s"/>
      <c r="AW795" t="s"/>
      <c r="AX795" t="s">
        <v>93</v>
      </c>
      <c r="AY795" t="n">
        <v>1605081</v>
      </c>
      <c r="AZ795" t="s">
        <v>2227</v>
      </c>
      <c r="BA795" t="s">
        <v>2228</v>
      </c>
      <c r="BB795" t="s">
        <v>2229</v>
      </c>
      <c r="BC795" t="n">
        <v>4.895168</v>
      </c>
      <c r="BD795" t="n">
        <v>52.370216</v>
      </c>
      <c r="BE795" t="s">
        <v>2272</v>
      </c>
      <c r="BF795" t="s">
        <v>83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127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2223</v>
      </c>
      <c r="F796" t="n">
        <v>1704791</v>
      </c>
      <c r="G796" t="s">
        <v>74</v>
      </c>
      <c r="H796" t="s">
        <v>75</v>
      </c>
      <c r="I796" t="s"/>
      <c r="J796" t="s">
        <v>76</v>
      </c>
      <c r="K796" t="n">
        <v>773.5</v>
      </c>
      <c r="L796" t="s">
        <v>77</v>
      </c>
      <c r="M796" t="s"/>
      <c r="N796" t="s">
        <v>2273</v>
      </c>
      <c r="O796" t="s">
        <v>79</v>
      </c>
      <c r="P796" t="s">
        <v>2223</v>
      </c>
      <c r="Q796" t="s"/>
      <c r="R796" t="s">
        <v>521</v>
      </c>
      <c r="S796" t="s">
        <v>2244</v>
      </c>
      <c r="T796" t="s">
        <v>83</v>
      </c>
      <c r="U796" t="s">
        <v>84</v>
      </c>
      <c r="V796" t="s">
        <v>85</v>
      </c>
      <c r="W796" t="s">
        <v>86</v>
      </c>
      <c r="X796" t="s"/>
      <c r="Y796" t="s">
        <v>87</v>
      </c>
      <c r="Z796">
        <f>HYPERLINK("https://hotelmonitor-cachepage.eclerx.com/savepage/tk_15441703488828938_sr_8422.html","info")</f>
        <v/>
      </c>
      <c r="AA796" t="n">
        <v>197418</v>
      </c>
      <c r="AB796" t="s">
        <v>2274</v>
      </c>
      <c r="AC796" t="s"/>
      <c r="AD796" t="s">
        <v>89</v>
      </c>
      <c r="AE796" t="s"/>
      <c r="AF796" t="s"/>
      <c r="AG796" t="s"/>
      <c r="AH796" t="s"/>
      <c r="AI796" t="s"/>
      <c r="AJ796" t="s"/>
      <c r="AK796" t="s">
        <v>90</v>
      </c>
      <c r="AL796" t="s"/>
      <c r="AM796" t="s"/>
      <c r="AN796" t="s">
        <v>90</v>
      </c>
      <c r="AO796" t="s"/>
      <c r="AP796" t="n">
        <v>53</v>
      </c>
      <c r="AQ796" t="s">
        <v>91</v>
      </c>
      <c r="AR796" t="s"/>
      <c r="AS796" t="s"/>
      <c r="AT796" t="s">
        <v>92</v>
      </c>
      <c r="AU796" t="s">
        <v>90</v>
      </c>
      <c r="AV796" t="s"/>
      <c r="AW796" t="s"/>
      <c r="AX796" t="s">
        <v>93</v>
      </c>
      <c r="AY796" t="n">
        <v>1605081</v>
      </c>
      <c r="AZ796" t="s">
        <v>2227</v>
      </c>
      <c r="BA796" t="s">
        <v>2228</v>
      </c>
      <c r="BB796" t="s">
        <v>2229</v>
      </c>
      <c r="BC796" t="n">
        <v>4.895168</v>
      </c>
      <c r="BD796" t="n">
        <v>52.370216</v>
      </c>
      <c r="BE796" t="s">
        <v>2246</v>
      </c>
      <c r="BF796" t="s">
        <v>83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127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2223</v>
      </c>
      <c r="F797" t="n">
        <v>1704791</v>
      </c>
      <c r="G797" t="s">
        <v>74</v>
      </c>
      <c r="H797" t="s">
        <v>75</v>
      </c>
      <c r="I797" t="s"/>
      <c r="J797" t="s">
        <v>76</v>
      </c>
      <c r="K797" t="n">
        <v>467.5</v>
      </c>
      <c r="L797" t="s">
        <v>77</v>
      </c>
      <c r="M797" t="s"/>
      <c r="N797" t="s">
        <v>573</v>
      </c>
      <c r="O797" t="s">
        <v>79</v>
      </c>
      <c r="P797" t="s">
        <v>2223</v>
      </c>
      <c r="Q797" t="s"/>
      <c r="R797" t="s">
        <v>521</v>
      </c>
      <c r="S797" t="s">
        <v>2275</v>
      </c>
      <c r="T797" t="s">
        <v>83</v>
      </c>
      <c r="U797" t="s">
        <v>84</v>
      </c>
      <c r="V797" t="s">
        <v>85</v>
      </c>
      <c r="W797" t="s">
        <v>108</v>
      </c>
      <c r="X797" t="s"/>
      <c r="Y797" t="s">
        <v>87</v>
      </c>
      <c r="Z797">
        <f>HYPERLINK("https://hotelmonitor-cachepage.eclerx.com/savepage/tk_15441703488828938_sr_8422.html","info")</f>
        <v/>
      </c>
      <c r="AA797" t="n">
        <v>197418</v>
      </c>
      <c r="AB797" t="s">
        <v>2276</v>
      </c>
      <c r="AC797" t="s"/>
      <c r="AD797" t="s">
        <v>89</v>
      </c>
      <c r="AE797" t="s"/>
      <c r="AF797" t="s"/>
      <c r="AG797" t="s"/>
      <c r="AH797" t="s"/>
      <c r="AI797" t="s"/>
      <c r="AJ797" t="s"/>
      <c r="AK797" t="s">
        <v>90</v>
      </c>
      <c r="AL797" t="s"/>
      <c r="AM797" t="s"/>
      <c r="AN797" t="s">
        <v>90</v>
      </c>
      <c r="AO797" t="s"/>
      <c r="AP797" t="n">
        <v>53</v>
      </c>
      <c r="AQ797" t="s">
        <v>91</v>
      </c>
      <c r="AR797" t="s"/>
      <c r="AS797" t="s"/>
      <c r="AT797" t="s">
        <v>92</v>
      </c>
      <c r="AU797" t="s">
        <v>90</v>
      </c>
      <c r="AV797" t="s"/>
      <c r="AW797" t="s"/>
      <c r="AX797" t="s">
        <v>90</v>
      </c>
      <c r="AY797" t="n">
        <v>1605081</v>
      </c>
      <c r="AZ797" t="s">
        <v>2227</v>
      </c>
      <c r="BA797" t="s">
        <v>2228</v>
      </c>
      <c r="BB797" t="s">
        <v>2229</v>
      </c>
      <c r="BC797" t="n">
        <v>4.895168</v>
      </c>
      <c r="BD797" t="n">
        <v>52.370216</v>
      </c>
      <c r="BE797" t="s">
        <v>2277</v>
      </c>
      <c r="BF797" t="s">
        <v>83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127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2223</v>
      </c>
      <c r="F798" t="n">
        <v>1704791</v>
      </c>
      <c r="G798" t="s">
        <v>74</v>
      </c>
      <c r="H798" t="s">
        <v>75</v>
      </c>
      <c r="I798" t="s"/>
      <c r="J798" t="s">
        <v>76</v>
      </c>
      <c r="K798" t="n">
        <v>831</v>
      </c>
      <c r="L798" t="s">
        <v>77</v>
      </c>
      <c r="M798" t="s"/>
      <c r="N798" t="s">
        <v>2273</v>
      </c>
      <c r="O798" t="s">
        <v>79</v>
      </c>
      <c r="P798" t="s">
        <v>2223</v>
      </c>
      <c r="Q798" t="s"/>
      <c r="R798" t="s">
        <v>521</v>
      </c>
      <c r="S798" t="s">
        <v>2241</v>
      </c>
      <c r="T798" t="s">
        <v>83</v>
      </c>
      <c r="U798" t="s">
        <v>84</v>
      </c>
      <c r="V798" t="s">
        <v>85</v>
      </c>
      <c r="W798" t="s">
        <v>108</v>
      </c>
      <c r="X798" t="s"/>
      <c r="Y798" t="s">
        <v>87</v>
      </c>
      <c r="Z798">
        <f>HYPERLINK("https://hotelmonitor-cachepage.eclerx.com/savepage/tk_15441703488828938_sr_8422.html","info")</f>
        <v/>
      </c>
      <c r="AA798" t="n">
        <v>197418</v>
      </c>
      <c r="AB798" t="s">
        <v>2278</v>
      </c>
      <c r="AC798" t="s"/>
      <c r="AD798" t="s">
        <v>89</v>
      </c>
      <c r="AE798" t="s"/>
      <c r="AF798" t="s"/>
      <c r="AG798" t="s"/>
      <c r="AH798" t="s"/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53</v>
      </c>
      <c r="AQ798" t="s">
        <v>91</v>
      </c>
      <c r="AR798" t="s"/>
      <c r="AS798" t="s"/>
      <c r="AT798" t="s">
        <v>92</v>
      </c>
      <c r="AU798" t="s">
        <v>90</v>
      </c>
      <c r="AV798" t="s"/>
      <c r="AW798" t="s"/>
      <c r="AX798" t="s">
        <v>93</v>
      </c>
      <c r="AY798" t="n">
        <v>1605081</v>
      </c>
      <c r="AZ798" t="s">
        <v>2227</v>
      </c>
      <c r="BA798" t="s">
        <v>2228</v>
      </c>
      <c r="BB798" t="s">
        <v>2229</v>
      </c>
      <c r="BC798" t="n">
        <v>4.895168</v>
      </c>
      <c r="BD798" t="n">
        <v>52.370216</v>
      </c>
      <c r="BE798" t="s">
        <v>2243</v>
      </c>
      <c r="BF798" t="s">
        <v>83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127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2223</v>
      </c>
      <c r="F799" t="n">
        <v>1704791</v>
      </c>
      <c r="G799" t="s">
        <v>74</v>
      </c>
      <c r="H799" t="s">
        <v>75</v>
      </c>
      <c r="I799" t="s"/>
      <c r="J799" t="s">
        <v>76</v>
      </c>
      <c r="K799" t="n">
        <v>702</v>
      </c>
      <c r="L799" t="s">
        <v>77</v>
      </c>
      <c r="M799" t="s"/>
      <c r="N799" t="s">
        <v>2256</v>
      </c>
      <c r="O799" t="s">
        <v>79</v>
      </c>
      <c r="P799" t="s">
        <v>2223</v>
      </c>
      <c r="Q799" t="s"/>
      <c r="R799" t="s">
        <v>521</v>
      </c>
      <c r="S799" t="s">
        <v>1999</v>
      </c>
      <c r="T799" t="s">
        <v>83</v>
      </c>
      <c r="U799" t="s">
        <v>84</v>
      </c>
      <c r="V799" t="s">
        <v>85</v>
      </c>
      <c r="W799" t="s">
        <v>86</v>
      </c>
      <c r="X799" t="s"/>
      <c r="Y799" t="s">
        <v>87</v>
      </c>
      <c r="Z799">
        <f>HYPERLINK("https://hotelmonitor-cachepage.eclerx.com/savepage/tk_15441703488828938_sr_8422.html","info")</f>
        <v/>
      </c>
      <c r="AA799" t="n">
        <v>197418</v>
      </c>
      <c r="AB799" t="s">
        <v>2279</v>
      </c>
      <c r="AC799" t="s"/>
      <c r="AD799" t="s">
        <v>89</v>
      </c>
      <c r="AE799" t="s"/>
      <c r="AF799" t="s"/>
      <c r="AG799" t="s"/>
      <c r="AH799" t="s"/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53</v>
      </c>
      <c r="AQ799" t="s">
        <v>91</v>
      </c>
      <c r="AR799" t="s"/>
      <c r="AS799" t="s"/>
      <c r="AT799" t="s">
        <v>92</v>
      </c>
      <c r="AU799" t="s">
        <v>90</v>
      </c>
      <c r="AV799" t="s"/>
      <c r="AW799" t="s"/>
      <c r="AX799" t="s">
        <v>93</v>
      </c>
      <c r="AY799" t="n">
        <v>1605081</v>
      </c>
      <c r="AZ799" t="s">
        <v>2227</v>
      </c>
      <c r="BA799" t="s">
        <v>2228</v>
      </c>
      <c r="BB799" t="s">
        <v>2229</v>
      </c>
      <c r="BC799" t="n">
        <v>4.895168</v>
      </c>
      <c r="BD799" t="n">
        <v>52.370216</v>
      </c>
      <c r="BE799" t="s">
        <v>2255</v>
      </c>
      <c r="BF799" t="s">
        <v>83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127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2223</v>
      </c>
      <c r="F800" t="n">
        <v>1704791</v>
      </c>
      <c r="G800" t="s">
        <v>74</v>
      </c>
      <c r="H800" t="s">
        <v>75</v>
      </c>
      <c r="I800" t="s"/>
      <c r="J800" t="s">
        <v>76</v>
      </c>
      <c r="K800" t="n">
        <v>1093.5</v>
      </c>
      <c r="L800" t="s">
        <v>77</v>
      </c>
      <c r="M800" t="s"/>
      <c r="N800" t="s">
        <v>2262</v>
      </c>
      <c r="O800" t="s">
        <v>79</v>
      </c>
      <c r="P800" t="s">
        <v>2223</v>
      </c>
      <c r="Q800" t="s"/>
      <c r="R800" t="s">
        <v>521</v>
      </c>
      <c r="S800" t="s">
        <v>2280</v>
      </c>
      <c r="T800" t="s">
        <v>83</v>
      </c>
      <c r="U800" t="s">
        <v>84</v>
      </c>
      <c r="V800" t="s">
        <v>85</v>
      </c>
      <c r="W800" t="s">
        <v>108</v>
      </c>
      <c r="X800" t="s"/>
      <c r="Y800" t="s">
        <v>87</v>
      </c>
      <c r="Z800">
        <f>HYPERLINK("https://hotelmonitor-cachepage.eclerx.com/savepage/tk_15441703488828938_sr_8422.html","info")</f>
        <v/>
      </c>
      <c r="AA800" t="n">
        <v>197418</v>
      </c>
      <c r="AB800" t="s">
        <v>2281</v>
      </c>
      <c r="AC800" t="s"/>
      <c r="AD800" t="s">
        <v>89</v>
      </c>
      <c r="AE800" t="s"/>
      <c r="AF800" t="s"/>
      <c r="AG800" t="s"/>
      <c r="AH800" t="s"/>
      <c r="AI800" t="s"/>
      <c r="AJ800" t="s"/>
      <c r="AK800" t="s">
        <v>90</v>
      </c>
      <c r="AL800" t="s"/>
      <c r="AM800" t="s"/>
      <c r="AN800" t="s">
        <v>90</v>
      </c>
      <c r="AO800" t="s"/>
      <c r="AP800" t="n">
        <v>53</v>
      </c>
      <c r="AQ800" t="s">
        <v>91</v>
      </c>
      <c r="AR800" t="s"/>
      <c r="AS800" t="s"/>
      <c r="AT800" t="s">
        <v>92</v>
      </c>
      <c r="AU800" t="s">
        <v>90</v>
      </c>
      <c r="AV800" t="s"/>
      <c r="AW800" t="s"/>
      <c r="AX800" t="s">
        <v>93</v>
      </c>
      <c r="AY800" t="n">
        <v>1605081</v>
      </c>
      <c r="AZ800" t="s">
        <v>2227</v>
      </c>
      <c r="BA800" t="s">
        <v>2228</v>
      </c>
      <c r="BB800" t="s">
        <v>2229</v>
      </c>
      <c r="BC800" t="n">
        <v>4.895168</v>
      </c>
      <c r="BD800" t="n">
        <v>52.370216</v>
      </c>
      <c r="BE800" t="s">
        <v>2282</v>
      </c>
      <c r="BF800" t="s">
        <v>83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127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2223</v>
      </c>
      <c r="F801" t="n">
        <v>1704791</v>
      </c>
      <c r="G801" t="s">
        <v>74</v>
      </c>
      <c r="H801" t="s">
        <v>75</v>
      </c>
      <c r="I801" t="s"/>
      <c r="J801" t="s">
        <v>76</v>
      </c>
      <c r="K801" t="n">
        <v>654</v>
      </c>
      <c r="L801" t="s">
        <v>77</v>
      </c>
      <c r="M801" t="s"/>
      <c r="N801" t="s">
        <v>2231</v>
      </c>
      <c r="O801" t="s">
        <v>79</v>
      </c>
      <c r="P801" t="s">
        <v>2223</v>
      </c>
      <c r="Q801" t="s"/>
      <c r="R801" t="s">
        <v>521</v>
      </c>
      <c r="S801" t="s">
        <v>1993</v>
      </c>
      <c r="T801" t="s">
        <v>83</v>
      </c>
      <c r="U801" t="s">
        <v>84</v>
      </c>
      <c r="V801" t="s">
        <v>85</v>
      </c>
      <c r="W801" t="s">
        <v>86</v>
      </c>
      <c r="X801" t="s"/>
      <c r="Y801" t="s">
        <v>87</v>
      </c>
      <c r="Z801">
        <f>HYPERLINK("https://hotelmonitor-cachepage.eclerx.com/savepage/tk_15441703488828938_sr_8422.html","info")</f>
        <v/>
      </c>
      <c r="AA801" t="n">
        <v>197418</v>
      </c>
      <c r="AB801" t="s">
        <v>2283</v>
      </c>
      <c r="AC801" t="s"/>
      <c r="AD801" t="s">
        <v>89</v>
      </c>
      <c r="AE801" t="s"/>
      <c r="AF801" t="s"/>
      <c r="AG801" t="s"/>
      <c r="AH801" t="s"/>
      <c r="AI801" t="s"/>
      <c r="AJ801" t="s"/>
      <c r="AK801" t="s">
        <v>90</v>
      </c>
      <c r="AL801" t="s"/>
      <c r="AM801" t="s"/>
      <c r="AN801" t="s">
        <v>90</v>
      </c>
      <c r="AO801" t="s"/>
      <c r="AP801" t="n">
        <v>53</v>
      </c>
      <c r="AQ801" t="s">
        <v>91</v>
      </c>
      <c r="AR801" t="s"/>
      <c r="AS801" t="s"/>
      <c r="AT801" t="s">
        <v>92</v>
      </c>
      <c r="AU801" t="s">
        <v>90</v>
      </c>
      <c r="AV801" t="s"/>
      <c r="AW801" t="s"/>
      <c r="AX801" t="s">
        <v>93</v>
      </c>
      <c r="AY801" t="n">
        <v>1605081</v>
      </c>
      <c r="AZ801" t="s">
        <v>2227</v>
      </c>
      <c r="BA801" t="s">
        <v>2228</v>
      </c>
      <c r="BB801" t="s">
        <v>2229</v>
      </c>
      <c r="BC801" t="n">
        <v>4.895168</v>
      </c>
      <c r="BD801" t="n">
        <v>52.370216</v>
      </c>
      <c r="BE801" t="s">
        <v>2284</v>
      </c>
      <c r="BF801" t="s">
        <v>83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127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2223</v>
      </c>
      <c r="F802" t="n">
        <v>1704791</v>
      </c>
      <c r="G802" t="s">
        <v>74</v>
      </c>
      <c r="H802" t="s">
        <v>75</v>
      </c>
      <c r="I802" t="s"/>
      <c r="J802" t="s">
        <v>76</v>
      </c>
      <c r="K802" t="n">
        <v>654</v>
      </c>
      <c r="L802" t="s">
        <v>77</v>
      </c>
      <c r="M802" t="s"/>
      <c r="N802" t="s">
        <v>2260</v>
      </c>
      <c r="O802" t="s">
        <v>79</v>
      </c>
      <c r="P802" t="s">
        <v>2223</v>
      </c>
      <c r="Q802" t="s"/>
      <c r="R802" t="s">
        <v>521</v>
      </c>
      <c r="S802" t="s">
        <v>1993</v>
      </c>
      <c r="T802" t="s">
        <v>83</v>
      </c>
      <c r="U802" t="s">
        <v>84</v>
      </c>
      <c r="V802" t="s">
        <v>85</v>
      </c>
      <c r="W802" t="s">
        <v>86</v>
      </c>
      <c r="X802" t="s"/>
      <c r="Y802" t="s">
        <v>87</v>
      </c>
      <c r="Z802">
        <f>HYPERLINK("https://hotelmonitor-cachepage.eclerx.com/savepage/tk_15441703488828938_sr_8422.html","info")</f>
        <v/>
      </c>
      <c r="AA802" t="n">
        <v>197418</v>
      </c>
      <c r="AB802" t="s">
        <v>2285</v>
      </c>
      <c r="AC802" t="s"/>
      <c r="AD802" t="s">
        <v>89</v>
      </c>
      <c r="AE802" t="s"/>
      <c r="AF802" t="s"/>
      <c r="AG802" t="s"/>
      <c r="AH802" t="s"/>
      <c r="AI802" t="s"/>
      <c r="AJ802" t="s"/>
      <c r="AK802" t="s">
        <v>90</v>
      </c>
      <c r="AL802" t="s"/>
      <c r="AM802" t="s"/>
      <c r="AN802" t="s">
        <v>90</v>
      </c>
      <c r="AO802" t="s"/>
      <c r="AP802" t="n">
        <v>53</v>
      </c>
      <c r="AQ802" t="s">
        <v>91</v>
      </c>
      <c r="AR802" t="s"/>
      <c r="AS802" t="s"/>
      <c r="AT802" t="s">
        <v>92</v>
      </c>
      <c r="AU802" t="s">
        <v>90</v>
      </c>
      <c r="AV802" t="s"/>
      <c r="AW802" t="s"/>
      <c r="AX802" t="s">
        <v>93</v>
      </c>
      <c r="AY802" t="n">
        <v>1605081</v>
      </c>
      <c r="AZ802" t="s">
        <v>2227</v>
      </c>
      <c r="BA802" t="s">
        <v>2228</v>
      </c>
      <c r="BB802" t="s">
        <v>2229</v>
      </c>
      <c r="BC802" t="n">
        <v>4.895168</v>
      </c>
      <c r="BD802" t="n">
        <v>52.370216</v>
      </c>
      <c r="BE802" t="s">
        <v>2284</v>
      </c>
      <c r="BF802" t="s">
        <v>83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127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2223</v>
      </c>
      <c r="F803" t="n">
        <v>1704791</v>
      </c>
      <c r="G803" t="s">
        <v>74</v>
      </c>
      <c r="H803" t="s">
        <v>75</v>
      </c>
      <c r="I803" t="s"/>
      <c r="J803" t="s">
        <v>76</v>
      </c>
      <c r="K803" t="n">
        <v>1323</v>
      </c>
      <c r="L803" t="s">
        <v>77</v>
      </c>
      <c r="M803" t="s"/>
      <c r="N803" t="s">
        <v>2286</v>
      </c>
      <c r="O803" t="s">
        <v>79</v>
      </c>
      <c r="P803" t="s">
        <v>2223</v>
      </c>
      <c r="Q803" t="s"/>
      <c r="R803" t="s">
        <v>521</v>
      </c>
      <c r="S803" t="s">
        <v>2287</v>
      </c>
      <c r="T803" t="s">
        <v>83</v>
      </c>
      <c r="U803" t="s">
        <v>84</v>
      </c>
      <c r="V803" t="s">
        <v>85</v>
      </c>
      <c r="W803" t="s">
        <v>86</v>
      </c>
      <c r="X803" t="s"/>
      <c r="Y803" t="s">
        <v>87</v>
      </c>
      <c r="Z803">
        <f>HYPERLINK("https://hotelmonitor-cachepage.eclerx.com/savepage/tk_15441703488828938_sr_8422.html","info")</f>
        <v/>
      </c>
      <c r="AA803" t="n">
        <v>197418</v>
      </c>
      <c r="AB803" t="s">
        <v>2288</v>
      </c>
      <c r="AC803" t="s"/>
      <c r="AD803" t="s">
        <v>89</v>
      </c>
      <c r="AE803" t="s"/>
      <c r="AF803" t="s"/>
      <c r="AG803" t="s"/>
      <c r="AH803" t="s"/>
      <c r="AI803" t="s"/>
      <c r="AJ803" t="s"/>
      <c r="AK803" t="s">
        <v>90</v>
      </c>
      <c r="AL803" t="s"/>
      <c r="AM803" t="s"/>
      <c r="AN803" t="s">
        <v>90</v>
      </c>
      <c r="AO803" t="s"/>
      <c r="AP803" t="n">
        <v>53</v>
      </c>
      <c r="AQ803" t="s">
        <v>91</v>
      </c>
      <c r="AR803" t="s"/>
      <c r="AS803" t="s"/>
      <c r="AT803" t="s">
        <v>92</v>
      </c>
      <c r="AU803" t="s">
        <v>90</v>
      </c>
      <c r="AV803" t="s"/>
      <c r="AW803" t="s"/>
      <c r="AX803" t="s">
        <v>93</v>
      </c>
      <c r="AY803" t="n">
        <v>1605081</v>
      </c>
      <c r="AZ803" t="s">
        <v>2227</v>
      </c>
      <c r="BA803" t="s">
        <v>2228</v>
      </c>
      <c r="BB803" t="s">
        <v>2229</v>
      </c>
      <c r="BC803" t="n">
        <v>4.895168</v>
      </c>
      <c r="BD803" t="n">
        <v>52.370216</v>
      </c>
      <c r="BE803" t="s">
        <v>2289</v>
      </c>
      <c r="BF803" t="s">
        <v>83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127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2223</v>
      </c>
      <c r="F804" t="n">
        <v>1704791</v>
      </c>
      <c r="G804" t="s">
        <v>74</v>
      </c>
      <c r="H804" t="s">
        <v>75</v>
      </c>
      <c r="I804" t="s"/>
      <c r="J804" t="s">
        <v>76</v>
      </c>
      <c r="K804" t="n">
        <v>1380</v>
      </c>
      <c r="L804" t="s">
        <v>77</v>
      </c>
      <c r="M804" t="s"/>
      <c r="N804" t="s">
        <v>2286</v>
      </c>
      <c r="O804" t="s">
        <v>79</v>
      </c>
      <c r="P804" t="s">
        <v>2223</v>
      </c>
      <c r="Q804" t="s"/>
      <c r="R804" t="s">
        <v>521</v>
      </c>
      <c r="S804" t="s">
        <v>2290</v>
      </c>
      <c r="T804" t="s">
        <v>83</v>
      </c>
      <c r="U804" t="s">
        <v>84</v>
      </c>
      <c r="V804" t="s">
        <v>85</v>
      </c>
      <c r="W804" t="s">
        <v>108</v>
      </c>
      <c r="X804" t="s"/>
      <c r="Y804" t="s">
        <v>87</v>
      </c>
      <c r="Z804">
        <f>HYPERLINK("https://hotelmonitor-cachepage.eclerx.com/savepage/tk_15441703488828938_sr_8422.html","info")</f>
        <v/>
      </c>
      <c r="AA804" t="n">
        <v>197418</v>
      </c>
      <c r="AB804" t="s">
        <v>2291</v>
      </c>
      <c r="AC804" t="s"/>
      <c r="AD804" t="s">
        <v>89</v>
      </c>
      <c r="AE804" t="s"/>
      <c r="AF804" t="s"/>
      <c r="AG804" t="s"/>
      <c r="AH804" t="s"/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53</v>
      </c>
      <c r="AQ804" t="s">
        <v>91</v>
      </c>
      <c r="AR804" t="s"/>
      <c r="AS804" t="s"/>
      <c r="AT804" t="s">
        <v>92</v>
      </c>
      <c r="AU804" t="s">
        <v>90</v>
      </c>
      <c r="AV804" t="s"/>
      <c r="AW804" t="s"/>
      <c r="AX804" t="s">
        <v>93</v>
      </c>
      <c r="AY804" t="n">
        <v>1605081</v>
      </c>
      <c r="AZ804" t="s">
        <v>2227</v>
      </c>
      <c r="BA804" t="s">
        <v>2228</v>
      </c>
      <c r="BB804" t="s">
        <v>2229</v>
      </c>
      <c r="BC804" t="n">
        <v>4.895168</v>
      </c>
      <c r="BD804" t="n">
        <v>52.370216</v>
      </c>
      <c r="BE804" t="s">
        <v>2292</v>
      </c>
      <c r="BF804" t="s">
        <v>83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127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2223</v>
      </c>
      <c r="F805" t="n">
        <v>1704791</v>
      </c>
      <c r="G805" t="s">
        <v>74</v>
      </c>
      <c r="H805" t="s">
        <v>75</v>
      </c>
      <c r="I805" t="s"/>
      <c r="J805" t="s">
        <v>76</v>
      </c>
      <c r="K805" t="n">
        <v>950.5</v>
      </c>
      <c r="L805" t="s">
        <v>77</v>
      </c>
      <c r="M805" t="s"/>
      <c r="N805" t="s">
        <v>2258</v>
      </c>
      <c r="O805" t="s">
        <v>79</v>
      </c>
      <c r="P805" t="s">
        <v>2223</v>
      </c>
      <c r="Q805" t="s"/>
      <c r="R805" t="s">
        <v>521</v>
      </c>
      <c r="S805" t="s">
        <v>2293</v>
      </c>
      <c r="T805" t="s">
        <v>83</v>
      </c>
      <c r="U805" t="s">
        <v>84</v>
      </c>
      <c r="V805" t="s">
        <v>85</v>
      </c>
      <c r="W805" t="s">
        <v>108</v>
      </c>
      <c r="X805" t="s"/>
      <c r="Y805" t="s">
        <v>87</v>
      </c>
      <c r="Z805">
        <f>HYPERLINK("https://hotelmonitor-cachepage.eclerx.com/savepage/tk_15441703488828938_sr_8422.html","info")</f>
        <v/>
      </c>
      <c r="AA805" t="n">
        <v>197418</v>
      </c>
      <c r="AB805" t="s">
        <v>2294</v>
      </c>
      <c r="AC805" t="s"/>
      <c r="AD805" t="s">
        <v>89</v>
      </c>
      <c r="AE805" t="s"/>
      <c r="AF805" t="s"/>
      <c r="AG805" t="s"/>
      <c r="AH805" t="s"/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53</v>
      </c>
      <c r="AQ805" t="s">
        <v>91</v>
      </c>
      <c r="AR805" t="s"/>
      <c r="AS805" t="s"/>
      <c r="AT805" t="s">
        <v>92</v>
      </c>
      <c r="AU805" t="s">
        <v>90</v>
      </c>
      <c r="AV805" t="s"/>
      <c r="AW805" t="s"/>
      <c r="AX805" t="s">
        <v>93</v>
      </c>
      <c r="AY805" t="n">
        <v>1605081</v>
      </c>
      <c r="AZ805" t="s">
        <v>2227</v>
      </c>
      <c r="BA805" t="s">
        <v>2228</v>
      </c>
      <c r="BB805" t="s">
        <v>2229</v>
      </c>
      <c r="BC805" t="n">
        <v>4.895168</v>
      </c>
      <c r="BD805" t="n">
        <v>52.370216</v>
      </c>
      <c r="BE805" t="s">
        <v>2295</v>
      </c>
      <c r="BF805" t="s">
        <v>83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127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2223</v>
      </c>
      <c r="F806" t="n">
        <v>1704791</v>
      </c>
      <c r="G806" t="s">
        <v>74</v>
      </c>
      <c r="H806" t="s">
        <v>75</v>
      </c>
      <c r="I806" t="s"/>
      <c r="J806" t="s">
        <v>76</v>
      </c>
      <c r="K806" t="n">
        <v>759.5</v>
      </c>
      <c r="L806" t="s">
        <v>77</v>
      </c>
      <c r="M806" t="s"/>
      <c r="N806" t="s">
        <v>2253</v>
      </c>
      <c r="O806" t="s">
        <v>79</v>
      </c>
      <c r="P806" t="s">
        <v>2223</v>
      </c>
      <c r="Q806" t="s"/>
      <c r="R806" t="s">
        <v>521</v>
      </c>
      <c r="S806" t="s">
        <v>2002</v>
      </c>
      <c r="T806" t="s">
        <v>83</v>
      </c>
      <c r="U806" t="s">
        <v>84</v>
      </c>
      <c r="V806" t="s">
        <v>85</v>
      </c>
      <c r="W806" t="s">
        <v>108</v>
      </c>
      <c r="X806" t="s"/>
      <c r="Y806" t="s">
        <v>87</v>
      </c>
      <c r="Z806">
        <f>HYPERLINK("https://hotelmonitor-cachepage.eclerx.com/savepage/tk_15441703488828938_sr_8422.html","info")</f>
        <v/>
      </c>
      <c r="AA806" t="n">
        <v>197418</v>
      </c>
      <c r="AB806" t="s">
        <v>2296</v>
      </c>
      <c r="AC806" t="s"/>
      <c r="AD806" t="s">
        <v>89</v>
      </c>
      <c r="AE806" t="s"/>
      <c r="AF806" t="s"/>
      <c r="AG806" t="s"/>
      <c r="AH806" t="s"/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53</v>
      </c>
      <c r="AQ806" t="s">
        <v>91</v>
      </c>
      <c r="AR806" t="s"/>
      <c r="AS806" t="s"/>
      <c r="AT806" t="s">
        <v>92</v>
      </c>
      <c r="AU806" t="s">
        <v>90</v>
      </c>
      <c r="AV806" t="s"/>
      <c r="AW806" t="s"/>
      <c r="AX806" t="s">
        <v>93</v>
      </c>
      <c r="AY806" t="n">
        <v>1605081</v>
      </c>
      <c r="AZ806" t="s">
        <v>2227</v>
      </c>
      <c r="BA806" t="s">
        <v>2228</v>
      </c>
      <c r="BB806" t="s">
        <v>2229</v>
      </c>
      <c r="BC806" t="n">
        <v>4.895168</v>
      </c>
      <c r="BD806" t="n">
        <v>52.370216</v>
      </c>
      <c r="BE806" t="s">
        <v>2004</v>
      </c>
      <c r="BF806" t="s">
        <v>83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127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2223</v>
      </c>
      <c r="F807" t="n">
        <v>1704791</v>
      </c>
      <c r="G807" t="s">
        <v>74</v>
      </c>
      <c r="H807" t="s">
        <v>75</v>
      </c>
      <c r="I807" t="s"/>
      <c r="J807" t="s">
        <v>76</v>
      </c>
      <c r="K807" t="n">
        <v>558.5</v>
      </c>
      <c r="L807" t="s">
        <v>77</v>
      </c>
      <c r="M807" t="s"/>
      <c r="N807" t="s">
        <v>2056</v>
      </c>
      <c r="O807" t="s">
        <v>79</v>
      </c>
      <c r="P807" t="s">
        <v>2223</v>
      </c>
      <c r="Q807" t="s"/>
      <c r="R807" t="s">
        <v>521</v>
      </c>
      <c r="S807" t="s">
        <v>2087</v>
      </c>
      <c r="T807" t="s">
        <v>83</v>
      </c>
      <c r="U807" t="s">
        <v>84</v>
      </c>
      <c r="V807" t="s">
        <v>85</v>
      </c>
      <c r="W807" t="s">
        <v>86</v>
      </c>
      <c r="X807" t="s"/>
      <c r="Y807" t="s">
        <v>87</v>
      </c>
      <c r="Z807">
        <f>HYPERLINK("https://hotelmonitor-cachepage.eclerx.com/savepage/tk_15441703488828938_sr_8422.html","info")</f>
        <v/>
      </c>
      <c r="AA807" t="n">
        <v>197418</v>
      </c>
      <c r="AB807" t="s">
        <v>2297</v>
      </c>
      <c r="AC807" t="s"/>
      <c r="AD807" t="s">
        <v>89</v>
      </c>
      <c r="AE807" t="s"/>
      <c r="AF807" t="s"/>
      <c r="AG807" t="s"/>
      <c r="AH807" t="s"/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53</v>
      </c>
      <c r="AQ807" t="s">
        <v>91</v>
      </c>
      <c r="AR807" t="s"/>
      <c r="AS807" t="s"/>
      <c r="AT807" t="s">
        <v>92</v>
      </c>
      <c r="AU807" t="s">
        <v>90</v>
      </c>
      <c r="AV807" t="s"/>
      <c r="AW807" t="s"/>
      <c r="AX807" t="s">
        <v>93</v>
      </c>
      <c r="AY807" t="n">
        <v>1605081</v>
      </c>
      <c r="AZ807" t="s">
        <v>2227</v>
      </c>
      <c r="BA807" t="s">
        <v>2228</v>
      </c>
      <c r="BB807" t="s">
        <v>2229</v>
      </c>
      <c r="BC807" t="n">
        <v>4.895168</v>
      </c>
      <c r="BD807" t="n">
        <v>52.370216</v>
      </c>
      <c r="BE807" t="s">
        <v>2089</v>
      </c>
      <c r="BF807" t="s">
        <v>83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127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2223</v>
      </c>
      <c r="F808" t="n">
        <v>1704791</v>
      </c>
      <c r="G808" t="s">
        <v>74</v>
      </c>
      <c r="H808" t="s">
        <v>75</v>
      </c>
      <c r="I808" t="s"/>
      <c r="J808" t="s">
        <v>76</v>
      </c>
      <c r="K808" t="n">
        <v>616</v>
      </c>
      <c r="L808" t="s">
        <v>77</v>
      </c>
      <c r="M808" t="s"/>
      <c r="N808" t="s">
        <v>2056</v>
      </c>
      <c r="O808" t="s">
        <v>79</v>
      </c>
      <c r="P808" t="s">
        <v>2223</v>
      </c>
      <c r="Q808" t="s"/>
      <c r="R808" t="s">
        <v>521</v>
      </c>
      <c r="S808" t="s">
        <v>1984</v>
      </c>
      <c r="T808" t="s">
        <v>83</v>
      </c>
      <c r="U808" t="s">
        <v>84</v>
      </c>
      <c r="V808" t="s">
        <v>85</v>
      </c>
      <c r="W808" t="s">
        <v>108</v>
      </c>
      <c r="X808" t="s"/>
      <c r="Y808" t="s">
        <v>87</v>
      </c>
      <c r="Z808">
        <f>HYPERLINK("https://hotelmonitor-cachepage.eclerx.com/savepage/tk_15441703488828938_sr_8422.html","info")</f>
        <v/>
      </c>
      <c r="AA808" t="n">
        <v>197418</v>
      </c>
      <c r="AB808" t="s">
        <v>2298</v>
      </c>
      <c r="AC808" t="s"/>
      <c r="AD808" t="s">
        <v>89</v>
      </c>
      <c r="AE808" t="s"/>
      <c r="AF808" t="s"/>
      <c r="AG808" t="s"/>
      <c r="AH808" t="s"/>
      <c r="AI808" t="s"/>
      <c r="AJ808" t="s"/>
      <c r="AK808" t="s">
        <v>90</v>
      </c>
      <c r="AL808" t="s"/>
      <c r="AM808" t="s"/>
      <c r="AN808" t="s">
        <v>90</v>
      </c>
      <c r="AO808" t="s"/>
      <c r="AP808" t="n">
        <v>53</v>
      </c>
      <c r="AQ808" t="s">
        <v>91</v>
      </c>
      <c r="AR808" t="s"/>
      <c r="AS808" t="s"/>
      <c r="AT808" t="s">
        <v>92</v>
      </c>
      <c r="AU808" t="s">
        <v>90</v>
      </c>
      <c r="AV808" t="s"/>
      <c r="AW808" t="s"/>
      <c r="AX808" t="s">
        <v>93</v>
      </c>
      <c r="AY808" t="n">
        <v>1605081</v>
      </c>
      <c r="AZ808" t="s">
        <v>2227</v>
      </c>
      <c r="BA808" t="s">
        <v>2228</v>
      </c>
      <c r="BB808" t="s">
        <v>2229</v>
      </c>
      <c r="BC808" t="n">
        <v>4.895168</v>
      </c>
      <c r="BD808" t="n">
        <v>52.370216</v>
      </c>
      <c r="BE808" t="s">
        <v>1986</v>
      </c>
      <c r="BF808" t="s">
        <v>83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127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2299</v>
      </c>
      <c r="F809" t="n">
        <v>413531</v>
      </c>
      <c r="G809" t="s">
        <v>74</v>
      </c>
      <c r="H809" t="s">
        <v>75</v>
      </c>
      <c r="I809" t="s"/>
      <c r="J809" t="s">
        <v>76</v>
      </c>
      <c r="K809" t="n">
        <v>89</v>
      </c>
      <c r="L809" t="s">
        <v>77</v>
      </c>
      <c r="M809" t="s"/>
      <c r="N809" t="s">
        <v>118</v>
      </c>
      <c r="O809" t="s">
        <v>79</v>
      </c>
      <c r="P809" t="s">
        <v>2300</v>
      </c>
      <c r="Q809" t="s"/>
      <c r="R809" t="s">
        <v>120</v>
      </c>
      <c r="S809" t="s">
        <v>1427</v>
      </c>
      <c r="T809" t="s">
        <v>83</v>
      </c>
      <c r="U809" t="s">
        <v>84</v>
      </c>
      <c r="V809" t="s">
        <v>85</v>
      </c>
      <c r="W809" t="s">
        <v>86</v>
      </c>
      <c r="X809" t="s"/>
      <c r="Y809" t="s">
        <v>87</v>
      </c>
      <c r="Z809">
        <f>HYPERLINK("https://hotelmonitor-cachepage.eclerx.com/savepage/tk_15441703375374272_sr_8422.html","info")</f>
        <v/>
      </c>
      <c r="AA809" t="n">
        <v>116533</v>
      </c>
      <c r="AB809" t="s">
        <v>2301</v>
      </c>
      <c r="AC809" t="s"/>
      <c r="AD809" t="s">
        <v>89</v>
      </c>
      <c r="AE809" t="s"/>
      <c r="AF809" t="s"/>
      <c r="AG809" t="s"/>
      <c r="AH809" t="s"/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31</v>
      </c>
      <c r="AQ809" t="s">
        <v>91</v>
      </c>
      <c r="AR809" t="s"/>
      <c r="AS809" t="s"/>
      <c r="AT809" t="s">
        <v>92</v>
      </c>
      <c r="AU809" t="s">
        <v>90</v>
      </c>
      <c r="AV809" t="s"/>
      <c r="AW809" t="s"/>
      <c r="AX809" t="s">
        <v>90</v>
      </c>
      <c r="AY809" t="n">
        <v>200540</v>
      </c>
      <c r="AZ809" t="s">
        <v>2302</v>
      </c>
      <c r="BA809" t="s">
        <v>2303</v>
      </c>
      <c r="BB809" t="s">
        <v>2304</v>
      </c>
      <c r="BC809" t="n">
        <v>4.877</v>
      </c>
      <c r="BD809" t="n">
        <v>52.362</v>
      </c>
      <c r="BE809" t="s">
        <v>197</v>
      </c>
      <c r="BF809" t="s">
        <v>83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127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2299</v>
      </c>
      <c r="F810" t="n">
        <v>413531</v>
      </c>
      <c r="G810" t="s">
        <v>74</v>
      </c>
      <c r="H810" t="s">
        <v>75</v>
      </c>
      <c r="I810" t="s"/>
      <c r="J810" t="s">
        <v>76</v>
      </c>
      <c r="K810" t="n">
        <v>89</v>
      </c>
      <c r="L810" t="s">
        <v>77</v>
      </c>
      <c r="M810" t="s"/>
      <c r="N810" t="s">
        <v>128</v>
      </c>
      <c r="O810" t="s">
        <v>79</v>
      </c>
      <c r="P810" t="s">
        <v>2300</v>
      </c>
      <c r="Q810" t="s"/>
      <c r="R810" t="s">
        <v>120</v>
      </c>
      <c r="S810" t="s">
        <v>1427</v>
      </c>
      <c r="T810" t="s">
        <v>83</v>
      </c>
      <c r="U810" t="s">
        <v>84</v>
      </c>
      <c r="V810" t="s">
        <v>85</v>
      </c>
      <c r="W810" t="s">
        <v>86</v>
      </c>
      <c r="X810" t="s"/>
      <c r="Y810" t="s">
        <v>87</v>
      </c>
      <c r="Z810">
        <f>HYPERLINK("https://hotelmonitor-cachepage.eclerx.com/savepage/tk_15441703375374272_sr_8422.html","info")</f>
        <v/>
      </c>
      <c r="AA810" t="n">
        <v>116533</v>
      </c>
      <c r="AB810" t="s">
        <v>2305</v>
      </c>
      <c r="AC810" t="s"/>
      <c r="AD810" t="s">
        <v>89</v>
      </c>
      <c r="AE810" t="s"/>
      <c r="AF810" t="s"/>
      <c r="AG810" t="s"/>
      <c r="AH810" t="s"/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31</v>
      </c>
      <c r="AQ810" t="s">
        <v>91</v>
      </c>
      <c r="AR810" t="s"/>
      <c r="AS810" t="s"/>
      <c r="AT810" t="s">
        <v>92</v>
      </c>
      <c r="AU810" t="s">
        <v>90</v>
      </c>
      <c r="AV810" t="s"/>
      <c r="AW810" t="s"/>
      <c r="AX810" t="s">
        <v>90</v>
      </c>
      <c r="AY810" t="n">
        <v>200540</v>
      </c>
      <c r="AZ810" t="s">
        <v>2302</v>
      </c>
      <c r="BA810" t="s">
        <v>2303</v>
      </c>
      <c r="BB810" t="s">
        <v>2304</v>
      </c>
      <c r="BC810" t="n">
        <v>4.877</v>
      </c>
      <c r="BD810" t="n">
        <v>52.362</v>
      </c>
      <c r="BE810" t="s">
        <v>197</v>
      </c>
      <c r="BF810" t="s">
        <v>83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127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2299</v>
      </c>
      <c r="F811" t="n">
        <v>413531</v>
      </c>
      <c r="G811" t="s">
        <v>74</v>
      </c>
      <c r="H811" t="s">
        <v>75</v>
      </c>
      <c r="I811" t="s"/>
      <c r="J811" t="s">
        <v>76</v>
      </c>
      <c r="K811" t="n">
        <v>117</v>
      </c>
      <c r="L811" t="s">
        <v>77</v>
      </c>
      <c r="M811" t="s"/>
      <c r="N811" t="s">
        <v>118</v>
      </c>
      <c r="O811" t="s">
        <v>79</v>
      </c>
      <c r="P811" t="s">
        <v>2300</v>
      </c>
      <c r="Q811" t="s"/>
      <c r="R811" t="s">
        <v>120</v>
      </c>
      <c r="S811" t="s">
        <v>267</v>
      </c>
      <c r="T811" t="s">
        <v>83</v>
      </c>
      <c r="U811" t="s">
        <v>84</v>
      </c>
      <c r="V811" t="s">
        <v>85</v>
      </c>
      <c r="W811" t="s">
        <v>108</v>
      </c>
      <c r="X811" t="s"/>
      <c r="Y811" t="s">
        <v>87</v>
      </c>
      <c r="Z811">
        <f>HYPERLINK("https://hotelmonitor-cachepage.eclerx.com/savepage/tk_15441703375374272_sr_8422.html","info")</f>
        <v/>
      </c>
      <c r="AA811" t="n">
        <v>116533</v>
      </c>
      <c r="AB811" t="s">
        <v>2306</v>
      </c>
      <c r="AC811" t="s"/>
      <c r="AD811" t="s">
        <v>89</v>
      </c>
      <c r="AE811" t="s"/>
      <c r="AF811" t="s"/>
      <c r="AG811" t="s"/>
      <c r="AH811" t="s"/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31</v>
      </c>
      <c r="AQ811" t="s">
        <v>91</v>
      </c>
      <c r="AR811" t="s"/>
      <c r="AS811" t="s"/>
      <c r="AT811" t="s">
        <v>92</v>
      </c>
      <c r="AU811" t="s">
        <v>90</v>
      </c>
      <c r="AV811" t="s"/>
      <c r="AW811" t="s"/>
      <c r="AX811" t="s">
        <v>90</v>
      </c>
      <c r="AY811" t="n">
        <v>200540</v>
      </c>
      <c r="AZ811" t="s">
        <v>2302</v>
      </c>
      <c r="BA811" t="s">
        <v>2303</v>
      </c>
      <c r="BB811" t="s">
        <v>2304</v>
      </c>
      <c r="BC811" t="n">
        <v>4.877</v>
      </c>
      <c r="BD811" t="n">
        <v>52.362</v>
      </c>
      <c r="BE811" t="s">
        <v>1004</v>
      </c>
      <c r="BF811" t="s">
        <v>83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127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2299</v>
      </c>
      <c r="F812" t="n">
        <v>413531</v>
      </c>
      <c r="G812" t="s">
        <v>74</v>
      </c>
      <c r="H812" t="s">
        <v>75</v>
      </c>
      <c r="I812" t="s"/>
      <c r="J812" t="s">
        <v>76</v>
      </c>
      <c r="K812" t="n">
        <v>117</v>
      </c>
      <c r="L812" t="s">
        <v>77</v>
      </c>
      <c r="M812" t="s"/>
      <c r="N812" t="s">
        <v>128</v>
      </c>
      <c r="O812" t="s">
        <v>79</v>
      </c>
      <c r="P812" t="s">
        <v>2300</v>
      </c>
      <c r="Q812" t="s"/>
      <c r="R812" t="s">
        <v>120</v>
      </c>
      <c r="S812" t="s">
        <v>267</v>
      </c>
      <c r="T812" t="s">
        <v>83</v>
      </c>
      <c r="U812" t="s">
        <v>84</v>
      </c>
      <c r="V812" t="s">
        <v>85</v>
      </c>
      <c r="W812" t="s">
        <v>108</v>
      </c>
      <c r="X812" t="s"/>
      <c r="Y812" t="s">
        <v>87</v>
      </c>
      <c r="Z812">
        <f>HYPERLINK("https://hotelmonitor-cachepage.eclerx.com/savepage/tk_15441703375374272_sr_8422.html","info")</f>
        <v/>
      </c>
      <c r="AA812" t="n">
        <v>116533</v>
      </c>
      <c r="AB812" t="s">
        <v>2307</v>
      </c>
      <c r="AC812" t="s"/>
      <c r="AD812" t="s">
        <v>89</v>
      </c>
      <c r="AE812" t="s"/>
      <c r="AF812" t="s"/>
      <c r="AG812" t="s"/>
      <c r="AH812" t="s"/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31</v>
      </c>
      <c r="AQ812" t="s">
        <v>91</v>
      </c>
      <c r="AR812" t="s"/>
      <c r="AS812" t="s"/>
      <c r="AT812" t="s">
        <v>92</v>
      </c>
      <c r="AU812" t="s">
        <v>90</v>
      </c>
      <c r="AV812" t="s"/>
      <c r="AW812" t="s"/>
      <c r="AX812" t="s">
        <v>90</v>
      </c>
      <c r="AY812" t="n">
        <v>200540</v>
      </c>
      <c r="AZ812" t="s">
        <v>2302</v>
      </c>
      <c r="BA812" t="s">
        <v>2303</v>
      </c>
      <c r="BB812" t="s">
        <v>2304</v>
      </c>
      <c r="BC812" t="n">
        <v>4.877</v>
      </c>
      <c r="BD812" t="n">
        <v>52.362</v>
      </c>
      <c r="BE812" t="s">
        <v>1004</v>
      </c>
      <c r="BF812" t="s">
        <v>83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127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2299</v>
      </c>
      <c r="F813" t="n">
        <v>413531</v>
      </c>
      <c r="G813" t="s">
        <v>74</v>
      </c>
      <c r="H813" t="s">
        <v>75</v>
      </c>
      <c r="I813" t="s"/>
      <c r="J813" t="s">
        <v>76</v>
      </c>
      <c r="K813" t="n">
        <v>107.5</v>
      </c>
      <c r="L813" t="s">
        <v>77</v>
      </c>
      <c r="M813" t="s"/>
      <c r="N813" t="s">
        <v>118</v>
      </c>
      <c r="O813" t="s">
        <v>79</v>
      </c>
      <c r="P813" t="s">
        <v>2300</v>
      </c>
      <c r="Q813" t="s"/>
      <c r="R813" t="s">
        <v>120</v>
      </c>
      <c r="S813" t="s">
        <v>391</v>
      </c>
      <c r="T813" t="s">
        <v>83</v>
      </c>
      <c r="U813" t="s">
        <v>84</v>
      </c>
      <c r="V813" t="s">
        <v>85</v>
      </c>
      <c r="W813" t="s">
        <v>108</v>
      </c>
      <c r="X813" t="s"/>
      <c r="Y813" t="s">
        <v>87</v>
      </c>
      <c r="Z813">
        <f>HYPERLINK("https://hotelmonitor-cachepage.eclerx.com/savepage/tk_15441703375374272_sr_8422.html","info")</f>
        <v/>
      </c>
      <c r="AA813" t="n">
        <v>116533</v>
      </c>
      <c r="AB813" t="s">
        <v>2308</v>
      </c>
      <c r="AC813" t="s"/>
      <c r="AD813" t="s">
        <v>89</v>
      </c>
      <c r="AE813" t="s"/>
      <c r="AF813" t="s"/>
      <c r="AG813" t="s"/>
      <c r="AH813" t="s"/>
      <c r="AI813" t="s"/>
      <c r="AJ813" t="s"/>
      <c r="AK813" t="s">
        <v>90</v>
      </c>
      <c r="AL813" t="s"/>
      <c r="AM813" t="s"/>
      <c r="AN813" t="s">
        <v>90</v>
      </c>
      <c r="AO813" t="s"/>
      <c r="AP813" t="n">
        <v>31</v>
      </c>
      <c r="AQ813" t="s">
        <v>91</v>
      </c>
      <c r="AR813" t="s"/>
      <c r="AS813" t="s"/>
      <c r="AT813" t="s">
        <v>92</v>
      </c>
      <c r="AU813" t="s">
        <v>90</v>
      </c>
      <c r="AV813" t="s"/>
      <c r="AW813" t="s"/>
      <c r="AX813" t="s">
        <v>90</v>
      </c>
      <c r="AY813" t="n">
        <v>200540</v>
      </c>
      <c r="AZ813" t="s">
        <v>2302</v>
      </c>
      <c r="BA813" t="s">
        <v>2303</v>
      </c>
      <c r="BB813" t="s">
        <v>2304</v>
      </c>
      <c r="BC813" t="n">
        <v>4.877</v>
      </c>
      <c r="BD813" t="n">
        <v>52.362</v>
      </c>
      <c r="BE813" t="s">
        <v>1279</v>
      </c>
      <c r="BF813" t="s">
        <v>83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127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2299</v>
      </c>
      <c r="F814" t="n">
        <v>413531</v>
      </c>
      <c r="G814" t="s">
        <v>74</v>
      </c>
      <c r="H814" t="s">
        <v>75</v>
      </c>
      <c r="I814" t="s"/>
      <c r="J814" t="s">
        <v>76</v>
      </c>
      <c r="K814" t="n">
        <v>107.5</v>
      </c>
      <c r="L814" t="s">
        <v>77</v>
      </c>
      <c r="M814" t="s"/>
      <c r="N814" t="s">
        <v>128</v>
      </c>
      <c r="O814" t="s">
        <v>79</v>
      </c>
      <c r="P814" t="s">
        <v>2300</v>
      </c>
      <c r="Q814" t="s"/>
      <c r="R814" t="s">
        <v>120</v>
      </c>
      <c r="S814" t="s">
        <v>391</v>
      </c>
      <c r="T814" t="s">
        <v>83</v>
      </c>
      <c r="U814" t="s">
        <v>84</v>
      </c>
      <c r="V814" t="s">
        <v>85</v>
      </c>
      <c r="W814" t="s">
        <v>108</v>
      </c>
      <c r="X814" t="s"/>
      <c r="Y814" t="s">
        <v>87</v>
      </c>
      <c r="Z814">
        <f>HYPERLINK("https://hotelmonitor-cachepage.eclerx.com/savepage/tk_15441703375374272_sr_8422.html","info")</f>
        <v/>
      </c>
      <c r="AA814" t="n">
        <v>116533</v>
      </c>
      <c r="AB814" t="s">
        <v>2309</v>
      </c>
      <c r="AC814" t="s"/>
      <c r="AD814" t="s">
        <v>89</v>
      </c>
      <c r="AE814" t="s"/>
      <c r="AF814" t="s"/>
      <c r="AG814" t="s"/>
      <c r="AH814" t="s"/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31</v>
      </c>
      <c r="AQ814" t="s">
        <v>91</v>
      </c>
      <c r="AR814" t="s"/>
      <c r="AS814" t="s"/>
      <c r="AT814" t="s">
        <v>92</v>
      </c>
      <c r="AU814" t="s">
        <v>90</v>
      </c>
      <c r="AV814" t="s"/>
      <c r="AW814" t="s"/>
      <c r="AX814" t="s">
        <v>90</v>
      </c>
      <c r="AY814" t="n">
        <v>200540</v>
      </c>
      <c r="AZ814" t="s">
        <v>2302</v>
      </c>
      <c r="BA814" t="s">
        <v>2303</v>
      </c>
      <c r="BB814" t="s">
        <v>2304</v>
      </c>
      <c r="BC814" t="n">
        <v>4.877</v>
      </c>
      <c r="BD814" t="n">
        <v>52.362</v>
      </c>
      <c r="BE814" t="s">
        <v>1279</v>
      </c>
      <c r="BF814" t="s">
        <v>83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127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2299</v>
      </c>
      <c r="F815" t="n">
        <v>413531</v>
      </c>
      <c r="G815" t="s">
        <v>74</v>
      </c>
      <c r="H815" t="s">
        <v>75</v>
      </c>
      <c r="I815" t="s"/>
      <c r="J815" t="s">
        <v>76</v>
      </c>
      <c r="K815" t="n">
        <v>99</v>
      </c>
      <c r="L815" t="s">
        <v>77</v>
      </c>
      <c r="M815" t="s"/>
      <c r="N815" t="s">
        <v>118</v>
      </c>
      <c r="O815" t="s">
        <v>79</v>
      </c>
      <c r="P815" t="s">
        <v>2300</v>
      </c>
      <c r="Q815" t="s"/>
      <c r="R815" t="s">
        <v>120</v>
      </c>
      <c r="S815" t="s">
        <v>204</v>
      </c>
      <c r="T815" t="s">
        <v>83</v>
      </c>
      <c r="U815" t="s">
        <v>84</v>
      </c>
      <c r="V815" t="s">
        <v>85</v>
      </c>
      <c r="W815" t="s">
        <v>86</v>
      </c>
      <c r="X815" t="s"/>
      <c r="Y815" t="s">
        <v>87</v>
      </c>
      <c r="Z815">
        <f>HYPERLINK("https://hotelmonitor-cachepage.eclerx.com/savepage/tk_15441703375374272_sr_8422.html","info")</f>
        <v/>
      </c>
      <c r="AA815" t="n">
        <v>116533</v>
      </c>
      <c r="AB815" t="s">
        <v>2310</v>
      </c>
      <c r="AC815" t="s"/>
      <c r="AD815" t="s">
        <v>89</v>
      </c>
      <c r="AE815" t="s"/>
      <c r="AF815" t="s"/>
      <c r="AG815" t="s"/>
      <c r="AH815" t="s"/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31</v>
      </c>
      <c r="AQ815" t="s">
        <v>91</v>
      </c>
      <c r="AR815" t="s"/>
      <c r="AS815" t="s"/>
      <c r="AT815" t="s">
        <v>92</v>
      </c>
      <c r="AU815" t="s">
        <v>90</v>
      </c>
      <c r="AV815" t="s"/>
      <c r="AW815" t="s"/>
      <c r="AX815" t="s">
        <v>90</v>
      </c>
      <c r="AY815" t="n">
        <v>200540</v>
      </c>
      <c r="AZ815" t="s">
        <v>2302</v>
      </c>
      <c r="BA815" t="s">
        <v>2303</v>
      </c>
      <c r="BB815" t="s">
        <v>2304</v>
      </c>
      <c r="BC815" t="n">
        <v>4.877</v>
      </c>
      <c r="BD815" t="n">
        <v>52.362</v>
      </c>
      <c r="BE815" t="s">
        <v>201</v>
      </c>
      <c r="BF815" t="s">
        <v>83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127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2299</v>
      </c>
      <c r="F816" t="n">
        <v>413531</v>
      </c>
      <c r="G816" t="s">
        <v>74</v>
      </c>
      <c r="H816" t="s">
        <v>75</v>
      </c>
      <c r="I816" t="s"/>
      <c r="J816" t="s">
        <v>76</v>
      </c>
      <c r="K816" t="n">
        <v>99</v>
      </c>
      <c r="L816" t="s">
        <v>77</v>
      </c>
      <c r="M816" t="s"/>
      <c r="N816" t="s">
        <v>128</v>
      </c>
      <c r="O816" t="s">
        <v>79</v>
      </c>
      <c r="P816" t="s">
        <v>2300</v>
      </c>
      <c r="Q816" t="s"/>
      <c r="R816" t="s">
        <v>120</v>
      </c>
      <c r="S816" t="s">
        <v>204</v>
      </c>
      <c r="T816" t="s">
        <v>83</v>
      </c>
      <c r="U816" t="s">
        <v>84</v>
      </c>
      <c r="V816" t="s">
        <v>85</v>
      </c>
      <c r="W816" t="s">
        <v>86</v>
      </c>
      <c r="X816" t="s"/>
      <c r="Y816" t="s">
        <v>87</v>
      </c>
      <c r="Z816">
        <f>HYPERLINK("https://hotelmonitor-cachepage.eclerx.com/savepage/tk_15441703375374272_sr_8422.html","info")</f>
        <v/>
      </c>
      <c r="AA816" t="n">
        <v>116533</v>
      </c>
      <c r="AB816" t="s">
        <v>2311</v>
      </c>
      <c r="AC816" t="s"/>
      <c r="AD816" t="s">
        <v>89</v>
      </c>
      <c r="AE816" t="s"/>
      <c r="AF816" t="s"/>
      <c r="AG816" t="s"/>
      <c r="AH816" t="s"/>
      <c r="AI816" t="s"/>
      <c r="AJ816" t="s"/>
      <c r="AK816" t="s">
        <v>90</v>
      </c>
      <c r="AL816" t="s"/>
      <c r="AM816" t="s"/>
      <c r="AN816" t="s">
        <v>90</v>
      </c>
      <c r="AO816" t="s"/>
      <c r="AP816" t="n">
        <v>31</v>
      </c>
      <c r="AQ816" t="s">
        <v>91</v>
      </c>
      <c r="AR816" t="s"/>
      <c r="AS816" t="s"/>
      <c r="AT816" t="s">
        <v>92</v>
      </c>
      <c r="AU816" t="s">
        <v>90</v>
      </c>
      <c r="AV816" t="s"/>
      <c r="AW816" t="s"/>
      <c r="AX816" t="s">
        <v>90</v>
      </c>
      <c r="AY816" t="n">
        <v>200540</v>
      </c>
      <c r="AZ816" t="s">
        <v>2302</v>
      </c>
      <c r="BA816" t="s">
        <v>2303</v>
      </c>
      <c r="BB816" t="s">
        <v>2304</v>
      </c>
      <c r="BC816" t="n">
        <v>4.877</v>
      </c>
      <c r="BD816" t="n">
        <v>52.362</v>
      </c>
      <c r="BE816" t="s">
        <v>201</v>
      </c>
      <c r="BF816" t="s">
        <v>83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127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2312</v>
      </c>
      <c r="F817" t="n">
        <v>529798</v>
      </c>
      <c r="G817" t="s">
        <v>74</v>
      </c>
      <c r="H817" t="s">
        <v>75</v>
      </c>
      <c r="I817" t="s"/>
      <c r="J817" t="s">
        <v>76</v>
      </c>
      <c r="K817" t="n">
        <v>153.5</v>
      </c>
      <c r="L817" t="s">
        <v>77</v>
      </c>
      <c r="M817" t="s"/>
      <c r="N817" t="s">
        <v>2313</v>
      </c>
      <c r="O817" t="s">
        <v>79</v>
      </c>
      <c r="P817" t="s">
        <v>2314</v>
      </c>
      <c r="Q817" t="s"/>
      <c r="R817" t="s">
        <v>81</v>
      </c>
      <c r="S817" t="s">
        <v>2315</v>
      </c>
      <c r="T817" t="s">
        <v>83</v>
      </c>
      <c r="U817" t="s">
        <v>84</v>
      </c>
      <c r="V817" t="s">
        <v>85</v>
      </c>
      <c r="W817" t="s">
        <v>86</v>
      </c>
      <c r="X817" t="s"/>
      <c r="Y817" t="s">
        <v>87</v>
      </c>
      <c r="Z817">
        <f>HYPERLINK("https://hotelmonitor-cachepage.eclerx.com/savepage/tk_154417032594082_sr_8422.html","info")</f>
        <v/>
      </c>
      <c r="AA817" t="n">
        <v>5889</v>
      </c>
      <c r="AB817" t="s">
        <v>2316</v>
      </c>
      <c r="AC817" t="s"/>
      <c r="AD817" t="s">
        <v>89</v>
      </c>
      <c r="AE817" t="s"/>
      <c r="AF817" t="s"/>
      <c r="AG817" t="s"/>
      <c r="AH817" t="s"/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3</v>
      </c>
      <c r="AQ817" t="s">
        <v>91</v>
      </c>
      <c r="AR817" t="s"/>
      <c r="AS817" t="s"/>
      <c r="AT817" t="s">
        <v>92</v>
      </c>
      <c r="AU817" t="s">
        <v>90</v>
      </c>
      <c r="AV817" t="s"/>
      <c r="AW817" t="s"/>
      <c r="AX817" t="s">
        <v>93</v>
      </c>
      <c r="AY817" t="n">
        <v>1776629</v>
      </c>
      <c r="AZ817" t="s">
        <v>2317</v>
      </c>
      <c r="BA817" t="s">
        <v>2318</v>
      </c>
      <c r="BB817" t="s">
        <v>2319</v>
      </c>
      <c r="BC817" t="n">
        <v>4.75697</v>
      </c>
      <c r="BD817" t="n">
        <v>52.30815</v>
      </c>
      <c r="BE817" t="s">
        <v>2320</v>
      </c>
      <c r="BF817" t="s">
        <v>83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98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2312</v>
      </c>
      <c r="F818" t="n">
        <v>529798</v>
      </c>
      <c r="G818" t="s">
        <v>74</v>
      </c>
      <c r="H818" t="s">
        <v>75</v>
      </c>
      <c r="I818" t="s"/>
      <c r="J818" t="s">
        <v>76</v>
      </c>
      <c r="K818" t="n">
        <v>161.5</v>
      </c>
      <c r="L818" t="s">
        <v>77</v>
      </c>
      <c r="M818" t="s"/>
      <c r="N818" t="s">
        <v>2321</v>
      </c>
      <c r="O818" t="s">
        <v>79</v>
      </c>
      <c r="P818" t="s">
        <v>2314</v>
      </c>
      <c r="Q818" t="s"/>
      <c r="R818" t="s">
        <v>81</v>
      </c>
      <c r="S818" t="s">
        <v>2322</v>
      </c>
      <c r="T818" t="s">
        <v>83</v>
      </c>
      <c r="U818" t="s">
        <v>84</v>
      </c>
      <c r="V818" t="s">
        <v>85</v>
      </c>
      <c r="W818" t="s">
        <v>86</v>
      </c>
      <c r="X818" t="s"/>
      <c r="Y818" t="s">
        <v>87</v>
      </c>
      <c r="Z818">
        <f>HYPERLINK("https://hotelmonitor-cachepage.eclerx.com/savepage/tk_154417032594082_sr_8422.html","info")</f>
        <v/>
      </c>
      <c r="AA818" t="n">
        <v>5889</v>
      </c>
      <c r="AB818" t="s">
        <v>2323</v>
      </c>
      <c r="AC818" t="s"/>
      <c r="AD818" t="s">
        <v>89</v>
      </c>
      <c r="AE818" t="s"/>
      <c r="AF818" t="s"/>
      <c r="AG818" t="s"/>
      <c r="AH818" t="s"/>
      <c r="AI818" t="s"/>
      <c r="AJ818" t="s"/>
      <c r="AK818" t="s">
        <v>90</v>
      </c>
      <c r="AL818" t="s"/>
      <c r="AM818" t="s"/>
      <c r="AN818" t="s">
        <v>90</v>
      </c>
      <c r="AO818" t="s"/>
      <c r="AP818" t="n">
        <v>3</v>
      </c>
      <c r="AQ818" t="s">
        <v>91</v>
      </c>
      <c r="AR818" t="s"/>
      <c r="AS818" t="s"/>
      <c r="AT818" t="s">
        <v>92</v>
      </c>
      <c r="AU818" t="s">
        <v>90</v>
      </c>
      <c r="AV818" t="s"/>
      <c r="AW818" t="s"/>
      <c r="AX818" t="s">
        <v>93</v>
      </c>
      <c r="AY818" t="n">
        <v>1776629</v>
      </c>
      <c r="AZ818" t="s">
        <v>2317</v>
      </c>
      <c r="BA818" t="s">
        <v>2318</v>
      </c>
      <c r="BB818" t="s">
        <v>2319</v>
      </c>
      <c r="BC818" t="n">
        <v>4.75697</v>
      </c>
      <c r="BD818" t="n">
        <v>52.30815</v>
      </c>
      <c r="BE818" t="s">
        <v>2324</v>
      </c>
      <c r="BF818" t="s">
        <v>83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98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2312</v>
      </c>
      <c r="F819" t="n">
        <v>529798</v>
      </c>
      <c r="G819" t="s">
        <v>74</v>
      </c>
      <c r="H819" t="s">
        <v>75</v>
      </c>
      <c r="I819" t="s"/>
      <c r="J819" t="s">
        <v>76</v>
      </c>
      <c r="K819" t="n">
        <v>165.5</v>
      </c>
      <c r="L819" t="s">
        <v>77</v>
      </c>
      <c r="M819" t="s"/>
      <c r="N819" t="s">
        <v>2313</v>
      </c>
      <c r="O819" t="s">
        <v>79</v>
      </c>
      <c r="P819" t="s">
        <v>2314</v>
      </c>
      <c r="Q819" t="s"/>
      <c r="R819" t="s">
        <v>81</v>
      </c>
      <c r="S819" t="s">
        <v>242</v>
      </c>
      <c r="T819" t="s">
        <v>83</v>
      </c>
      <c r="U819" t="s">
        <v>84</v>
      </c>
      <c r="V819" t="s">
        <v>85</v>
      </c>
      <c r="W819" t="s">
        <v>86</v>
      </c>
      <c r="X819" t="s"/>
      <c r="Y819" t="s">
        <v>87</v>
      </c>
      <c r="Z819">
        <f>HYPERLINK("https://hotelmonitor-cachepage.eclerx.com/savepage/tk_154417032594082_sr_8422.html","info")</f>
        <v/>
      </c>
      <c r="AA819" t="n">
        <v>5889</v>
      </c>
      <c r="AB819" t="s">
        <v>2325</v>
      </c>
      <c r="AC819" t="s"/>
      <c r="AD819" t="s">
        <v>89</v>
      </c>
      <c r="AE819" t="s"/>
      <c r="AF819" t="s"/>
      <c r="AG819" t="s"/>
      <c r="AH819" t="s"/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3</v>
      </c>
      <c r="AQ819" t="s">
        <v>91</v>
      </c>
      <c r="AR819" t="s"/>
      <c r="AS819" t="s"/>
      <c r="AT819" t="s">
        <v>92</v>
      </c>
      <c r="AU819" t="s">
        <v>90</v>
      </c>
      <c r="AV819" t="s"/>
      <c r="AW819" t="s"/>
      <c r="AX819" t="s">
        <v>93</v>
      </c>
      <c r="AY819" t="n">
        <v>1776629</v>
      </c>
      <c r="AZ819" t="s">
        <v>2317</v>
      </c>
      <c r="BA819" t="s">
        <v>2318</v>
      </c>
      <c r="BB819" t="s">
        <v>2319</v>
      </c>
      <c r="BC819" t="n">
        <v>4.75697</v>
      </c>
      <c r="BD819" t="n">
        <v>52.30815</v>
      </c>
      <c r="BE819" t="s">
        <v>618</v>
      </c>
      <c r="BF819" t="s">
        <v>83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98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2312</v>
      </c>
      <c r="F820" t="n">
        <v>529798</v>
      </c>
      <c r="G820" t="s">
        <v>74</v>
      </c>
      <c r="H820" t="s">
        <v>75</v>
      </c>
      <c r="I820" t="s"/>
      <c r="J820" t="s">
        <v>76</v>
      </c>
      <c r="K820" t="n">
        <v>169.75</v>
      </c>
      <c r="L820" t="s">
        <v>77</v>
      </c>
      <c r="M820" t="s"/>
      <c r="N820" t="s">
        <v>2326</v>
      </c>
      <c r="O820" t="s">
        <v>79</v>
      </c>
      <c r="P820" t="s">
        <v>2314</v>
      </c>
      <c r="Q820" t="s"/>
      <c r="R820" t="s">
        <v>81</v>
      </c>
      <c r="S820" t="s">
        <v>227</v>
      </c>
      <c r="T820" t="s">
        <v>83</v>
      </c>
      <c r="U820" t="s">
        <v>84</v>
      </c>
      <c r="V820" t="s">
        <v>85</v>
      </c>
      <c r="W820" t="s">
        <v>86</v>
      </c>
      <c r="X820" t="s"/>
      <c r="Y820" t="s">
        <v>87</v>
      </c>
      <c r="Z820">
        <f>HYPERLINK("https://hotelmonitor-cachepage.eclerx.com/savepage/tk_154417032594082_sr_8422.html","info")</f>
        <v/>
      </c>
      <c r="AA820" t="n">
        <v>5889</v>
      </c>
      <c r="AB820" t="s">
        <v>2327</v>
      </c>
      <c r="AC820" t="s"/>
      <c r="AD820" t="s">
        <v>89</v>
      </c>
      <c r="AE820" t="s"/>
      <c r="AF820" t="s"/>
      <c r="AG820" t="s"/>
      <c r="AH820" t="s"/>
      <c r="AI820" t="s"/>
      <c r="AJ820" t="s"/>
      <c r="AK820" t="s">
        <v>90</v>
      </c>
      <c r="AL820" t="s"/>
      <c r="AM820" t="s"/>
      <c r="AN820" t="s">
        <v>90</v>
      </c>
      <c r="AO820" t="s"/>
      <c r="AP820" t="n">
        <v>3</v>
      </c>
      <c r="AQ820" t="s">
        <v>91</v>
      </c>
      <c r="AR820" t="s"/>
      <c r="AS820" t="s"/>
      <c r="AT820" t="s">
        <v>92</v>
      </c>
      <c r="AU820" t="s">
        <v>90</v>
      </c>
      <c r="AV820" t="s"/>
      <c r="AW820" t="s"/>
      <c r="AX820" t="s">
        <v>93</v>
      </c>
      <c r="AY820" t="n">
        <v>1776629</v>
      </c>
      <c r="AZ820" t="s">
        <v>2317</v>
      </c>
      <c r="BA820" t="s">
        <v>2318</v>
      </c>
      <c r="BB820" t="s">
        <v>2319</v>
      </c>
      <c r="BC820" t="n">
        <v>4.75697</v>
      </c>
      <c r="BD820" t="n">
        <v>52.30815</v>
      </c>
      <c r="BE820" t="s">
        <v>506</v>
      </c>
      <c r="BF820" t="s">
        <v>83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98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2312</v>
      </c>
      <c r="F821" t="n">
        <v>529798</v>
      </c>
      <c r="G821" t="s">
        <v>74</v>
      </c>
      <c r="H821" t="s">
        <v>75</v>
      </c>
      <c r="I821" t="s"/>
      <c r="J821" t="s">
        <v>76</v>
      </c>
      <c r="K821" t="n">
        <v>174</v>
      </c>
      <c r="L821" t="s">
        <v>77</v>
      </c>
      <c r="M821" t="s"/>
      <c r="N821" t="s">
        <v>2321</v>
      </c>
      <c r="O821" t="s">
        <v>79</v>
      </c>
      <c r="P821" t="s">
        <v>2314</v>
      </c>
      <c r="Q821" t="s"/>
      <c r="R821" t="s">
        <v>81</v>
      </c>
      <c r="S821" t="s">
        <v>1462</v>
      </c>
      <c r="T821" t="s">
        <v>83</v>
      </c>
      <c r="U821" t="s">
        <v>84</v>
      </c>
      <c r="V821" t="s">
        <v>85</v>
      </c>
      <c r="W821" t="s">
        <v>86</v>
      </c>
      <c r="X821" t="s"/>
      <c r="Y821" t="s">
        <v>87</v>
      </c>
      <c r="Z821">
        <f>HYPERLINK("https://hotelmonitor-cachepage.eclerx.com/savepage/tk_154417032594082_sr_8422.html","info")</f>
        <v/>
      </c>
      <c r="AA821" t="n">
        <v>5889</v>
      </c>
      <c r="AB821" t="s">
        <v>2328</v>
      </c>
      <c r="AC821" t="s"/>
      <c r="AD821" t="s">
        <v>89</v>
      </c>
      <c r="AE821" t="s"/>
      <c r="AF821" t="s"/>
      <c r="AG821" t="s"/>
      <c r="AH821" t="s"/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3</v>
      </c>
      <c r="AQ821" t="s">
        <v>91</v>
      </c>
      <c r="AR821" t="s"/>
      <c r="AS821" t="s"/>
      <c r="AT821" t="s">
        <v>92</v>
      </c>
      <c r="AU821" t="s">
        <v>90</v>
      </c>
      <c r="AV821" t="s"/>
      <c r="AW821" t="s"/>
      <c r="AX821" t="s">
        <v>93</v>
      </c>
      <c r="AY821" t="n">
        <v>1776629</v>
      </c>
      <c r="AZ821" t="s">
        <v>2317</v>
      </c>
      <c r="BA821" t="s">
        <v>2318</v>
      </c>
      <c r="BB821" t="s">
        <v>2319</v>
      </c>
      <c r="BC821" t="n">
        <v>4.75697</v>
      </c>
      <c r="BD821" t="n">
        <v>52.30815</v>
      </c>
      <c r="BE821" t="s">
        <v>853</v>
      </c>
      <c r="BF821" t="s">
        <v>83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98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2312</v>
      </c>
      <c r="F822" t="n">
        <v>529798</v>
      </c>
      <c r="G822" t="s">
        <v>74</v>
      </c>
      <c r="H822" t="s">
        <v>75</v>
      </c>
      <c r="I822" t="s"/>
      <c r="J822" t="s">
        <v>76</v>
      </c>
      <c r="K822" t="n">
        <v>178</v>
      </c>
      <c r="L822" t="s">
        <v>77</v>
      </c>
      <c r="M822" t="s"/>
      <c r="N822" t="s">
        <v>2329</v>
      </c>
      <c r="O822" t="s">
        <v>79</v>
      </c>
      <c r="P822" t="s">
        <v>2314</v>
      </c>
      <c r="Q822" t="s"/>
      <c r="R822" t="s">
        <v>81</v>
      </c>
      <c r="S822" t="s">
        <v>622</v>
      </c>
      <c r="T822" t="s">
        <v>83</v>
      </c>
      <c r="U822" t="s">
        <v>84</v>
      </c>
      <c r="V822" t="s">
        <v>85</v>
      </c>
      <c r="W822" t="s">
        <v>86</v>
      </c>
      <c r="X822" t="s"/>
      <c r="Y822" t="s">
        <v>87</v>
      </c>
      <c r="Z822">
        <f>HYPERLINK("https://hotelmonitor-cachepage.eclerx.com/savepage/tk_154417032594082_sr_8422.html","info")</f>
        <v/>
      </c>
      <c r="AA822" t="n">
        <v>5889</v>
      </c>
      <c r="AB822" t="s">
        <v>2330</v>
      </c>
      <c r="AC822" t="s"/>
      <c r="AD822" t="s">
        <v>89</v>
      </c>
      <c r="AE822" t="s"/>
      <c r="AF822" t="s"/>
      <c r="AG822" t="s"/>
      <c r="AH822" t="s"/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3</v>
      </c>
      <c r="AQ822" t="s">
        <v>91</v>
      </c>
      <c r="AR822" t="s"/>
      <c r="AS822" t="s"/>
      <c r="AT822" t="s">
        <v>92</v>
      </c>
      <c r="AU822" t="s">
        <v>90</v>
      </c>
      <c r="AV822" t="s"/>
      <c r="AW822" t="s"/>
      <c r="AX822" t="s">
        <v>93</v>
      </c>
      <c r="AY822" t="n">
        <v>1776629</v>
      </c>
      <c r="AZ822" t="s">
        <v>2317</v>
      </c>
      <c r="BA822" t="s">
        <v>2318</v>
      </c>
      <c r="BB822" t="s">
        <v>2319</v>
      </c>
      <c r="BC822" t="n">
        <v>4.75697</v>
      </c>
      <c r="BD822" t="n">
        <v>52.30815</v>
      </c>
      <c r="BE822" t="s">
        <v>311</v>
      </c>
      <c r="BF822" t="s">
        <v>83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98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2312</v>
      </c>
      <c r="F823" t="n">
        <v>529798</v>
      </c>
      <c r="G823" t="s">
        <v>74</v>
      </c>
      <c r="H823" t="s">
        <v>75</v>
      </c>
      <c r="I823" t="s"/>
      <c r="J823" t="s">
        <v>76</v>
      </c>
      <c r="K823" t="n">
        <v>180.5</v>
      </c>
      <c r="L823" t="s">
        <v>77</v>
      </c>
      <c r="M823" t="s"/>
      <c r="N823" t="s">
        <v>2313</v>
      </c>
      <c r="O823" t="s">
        <v>79</v>
      </c>
      <c r="P823" t="s">
        <v>2314</v>
      </c>
      <c r="Q823" t="s"/>
      <c r="R823" t="s">
        <v>81</v>
      </c>
      <c r="S823" t="s">
        <v>962</v>
      </c>
      <c r="T823" t="s">
        <v>83</v>
      </c>
      <c r="U823" t="s">
        <v>84</v>
      </c>
      <c r="V823" t="s">
        <v>85</v>
      </c>
      <c r="W823" t="s">
        <v>86</v>
      </c>
      <c r="X823" t="s"/>
      <c r="Y823" t="s">
        <v>87</v>
      </c>
      <c r="Z823">
        <f>HYPERLINK("https://hotelmonitor-cachepage.eclerx.com/savepage/tk_154417032594082_sr_8422.html","info")</f>
        <v/>
      </c>
      <c r="AA823" t="n">
        <v>5889</v>
      </c>
      <c r="AB823" t="s">
        <v>2331</v>
      </c>
      <c r="AC823" t="s"/>
      <c r="AD823" t="s">
        <v>89</v>
      </c>
      <c r="AE823" t="s"/>
      <c r="AF823" t="s"/>
      <c r="AG823" t="s"/>
      <c r="AH823" t="s"/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3</v>
      </c>
      <c r="AQ823" t="s">
        <v>91</v>
      </c>
      <c r="AR823" t="s"/>
      <c r="AS823" t="s"/>
      <c r="AT823" t="s">
        <v>92</v>
      </c>
      <c r="AU823" t="s">
        <v>90</v>
      </c>
      <c r="AV823" t="s"/>
      <c r="AW823" t="s"/>
      <c r="AX823" t="s">
        <v>93</v>
      </c>
      <c r="AY823" t="n">
        <v>1776629</v>
      </c>
      <c r="AZ823" t="s">
        <v>2317</v>
      </c>
      <c r="BA823" t="s">
        <v>2318</v>
      </c>
      <c r="BB823" t="s">
        <v>2319</v>
      </c>
      <c r="BC823" t="n">
        <v>4.75697</v>
      </c>
      <c r="BD823" t="n">
        <v>52.30815</v>
      </c>
      <c r="BE823" t="s">
        <v>2332</v>
      </c>
      <c r="BF823" t="s">
        <v>83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98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2312</v>
      </c>
      <c r="F824" t="n">
        <v>529798</v>
      </c>
      <c r="G824" t="s">
        <v>74</v>
      </c>
      <c r="H824" t="s">
        <v>75</v>
      </c>
      <c r="I824" t="s"/>
      <c r="J824" t="s">
        <v>76</v>
      </c>
      <c r="K824" t="n">
        <v>183</v>
      </c>
      <c r="L824" t="s">
        <v>77</v>
      </c>
      <c r="M824" t="s"/>
      <c r="N824" t="s">
        <v>2326</v>
      </c>
      <c r="O824" t="s">
        <v>79</v>
      </c>
      <c r="P824" t="s">
        <v>2314</v>
      </c>
      <c r="Q824" t="s"/>
      <c r="R824" t="s">
        <v>81</v>
      </c>
      <c r="S824" t="s">
        <v>718</v>
      </c>
      <c r="T824" t="s">
        <v>83</v>
      </c>
      <c r="U824" t="s">
        <v>84</v>
      </c>
      <c r="V824" t="s">
        <v>85</v>
      </c>
      <c r="W824" t="s">
        <v>86</v>
      </c>
      <c r="X824" t="s"/>
      <c r="Y824" t="s">
        <v>87</v>
      </c>
      <c r="Z824">
        <f>HYPERLINK("https://hotelmonitor-cachepage.eclerx.com/savepage/tk_154417032594082_sr_8422.html","info")</f>
        <v/>
      </c>
      <c r="AA824" t="n">
        <v>5889</v>
      </c>
      <c r="AB824" t="s">
        <v>2333</v>
      </c>
      <c r="AC824" t="s"/>
      <c r="AD824" t="s">
        <v>89</v>
      </c>
      <c r="AE824" t="s"/>
      <c r="AF824" t="s"/>
      <c r="AG824" t="s"/>
      <c r="AH824" t="s"/>
      <c r="AI824" t="s"/>
      <c r="AJ824" t="s"/>
      <c r="AK824" t="s">
        <v>90</v>
      </c>
      <c r="AL824" t="s"/>
      <c r="AM824" t="s"/>
      <c r="AN824" t="s">
        <v>90</v>
      </c>
      <c r="AO824" t="s"/>
      <c r="AP824" t="n">
        <v>3</v>
      </c>
      <c r="AQ824" t="s">
        <v>91</v>
      </c>
      <c r="AR824" t="s"/>
      <c r="AS824" t="s"/>
      <c r="AT824" t="s">
        <v>92</v>
      </c>
      <c r="AU824" t="s">
        <v>90</v>
      </c>
      <c r="AV824" t="s"/>
      <c r="AW824" t="s"/>
      <c r="AX824" t="s">
        <v>93</v>
      </c>
      <c r="AY824" t="n">
        <v>1776629</v>
      </c>
      <c r="AZ824" t="s">
        <v>2317</v>
      </c>
      <c r="BA824" t="s">
        <v>2318</v>
      </c>
      <c r="BB824" t="s">
        <v>2319</v>
      </c>
      <c r="BC824" t="n">
        <v>4.75697</v>
      </c>
      <c r="BD824" t="n">
        <v>52.30815</v>
      </c>
      <c r="BE824" t="s">
        <v>1579</v>
      </c>
      <c r="BF824" t="s">
        <v>83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98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2312</v>
      </c>
      <c r="F825" t="n">
        <v>529798</v>
      </c>
      <c r="G825" t="s">
        <v>74</v>
      </c>
      <c r="H825" t="s">
        <v>75</v>
      </c>
      <c r="I825" t="s"/>
      <c r="J825" t="s">
        <v>76</v>
      </c>
      <c r="K825" t="n">
        <v>186</v>
      </c>
      <c r="L825" t="s">
        <v>77</v>
      </c>
      <c r="M825" t="s"/>
      <c r="N825" t="s">
        <v>2313</v>
      </c>
      <c r="O825" t="s">
        <v>79</v>
      </c>
      <c r="P825" t="s">
        <v>2314</v>
      </c>
      <c r="Q825" t="s"/>
      <c r="R825" t="s">
        <v>81</v>
      </c>
      <c r="S825" t="s">
        <v>334</v>
      </c>
      <c r="T825" t="s">
        <v>83</v>
      </c>
      <c r="U825" t="s">
        <v>84</v>
      </c>
      <c r="V825" t="s">
        <v>85</v>
      </c>
      <c r="W825" t="s">
        <v>108</v>
      </c>
      <c r="X825" t="s"/>
      <c r="Y825" t="s">
        <v>87</v>
      </c>
      <c r="Z825">
        <f>HYPERLINK("https://hotelmonitor-cachepage.eclerx.com/savepage/tk_154417032594082_sr_8422.html","info")</f>
        <v/>
      </c>
      <c r="AA825" t="n">
        <v>5889</v>
      </c>
      <c r="AB825" t="s">
        <v>2334</v>
      </c>
      <c r="AC825" t="s"/>
      <c r="AD825" t="s">
        <v>89</v>
      </c>
      <c r="AE825" t="s"/>
      <c r="AF825" t="s"/>
      <c r="AG825" t="s"/>
      <c r="AH825" t="s"/>
      <c r="AI825" t="s"/>
      <c r="AJ825" t="s"/>
      <c r="AK825" t="s">
        <v>90</v>
      </c>
      <c r="AL825" t="s"/>
      <c r="AM825" t="s"/>
      <c r="AN825" t="s">
        <v>90</v>
      </c>
      <c r="AO825" t="s"/>
      <c r="AP825" t="n">
        <v>3</v>
      </c>
      <c r="AQ825" t="s">
        <v>91</v>
      </c>
      <c r="AR825" t="s"/>
      <c r="AS825" t="s"/>
      <c r="AT825" t="s">
        <v>92</v>
      </c>
      <c r="AU825" t="s">
        <v>90</v>
      </c>
      <c r="AV825" t="s"/>
      <c r="AW825" t="s"/>
      <c r="AX825" t="s">
        <v>93</v>
      </c>
      <c r="AY825" t="n">
        <v>1776629</v>
      </c>
      <c r="AZ825" t="s">
        <v>2317</v>
      </c>
      <c r="BA825" t="s">
        <v>2318</v>
      </c>
      <c r="BB825" t="s">
        <v>2319</v>
      </c>
      <c r="BC825" t="n">
        <v>4.75697</v>
      </c>
      <c r="BD825" t="n">
        <v>52.30815</v>
      </c>
      <c r="BE825" t="s">
        <v>929</v>
      </c>
      <c r="BF825" t="s">
        <v>83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98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2312</v>
      </c>
      <c r="F826" t="n">
        <v>529798</v>
      </c>
      <c r="G826" t="s">
        <v>74</v>
      </c>
      <c r="H826" t="s">
        <v>75</v>
      </c>
      <c r="I826" t="s"/>
      <c r="J826" t="s">
        <v>76</v>
      </c>
      <c r="K826" t="n">
        <v>190</v>
      </c>
      <c r="L826" t="s">
        <v>77</v>
      </c>
      <c r="M826" t="s"/>
      <c r="N826" t="s">
        <v>2321</v>
      </c>
      <c r="O826" t="s">
        <v>79</v>
      </c>
      <c r="P826" t="s">
        <v>2314</v>
      </c>
      <c r="Q826" t="s"/>
      <c r="R826" t="s">
        <v>81</v>
      </c>
      <c r="S826" t="s">
        <v>674</v>
      </c>
      <c r="T826" t="s">
        <v>83</v>
      </c>
      <c r="U826" t="s">
        <v>84</v>
      </c>
      <c r="V826" t="s">
        <v>85</v>
      </c>
      <c r="W826" t="s">
        <v>86</v>
      </c>
      <c r="X826" t="s"/>
      <c r="Y826" t="s">
        <v>87</v>
      </c>
      <c r="Z826">
        <f>HYPERLINK("https://hotelmonitor-cachepage.eclerx.com/savepage/tk_154417032594082_sr_8422.html","info")</f>
        <v/>
      </c>
      <c r="AA826" t="n">
        <v>5889</v>
      </c>
      <c r="AB826" t="s">
        <v>2335</v>
      </c>
      <c r="AC826" t="s"/>
      <c r="AD826" t="s">
        <v>89</v>
      </c>
      <c r="AE826" t="s"/>
      <c r="AF826" t="s"/>
      <c r="AG826" t="s"/>
      <c r="AH826" t="s"/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3</v>
      </c>
      <c r="AQ826" t="s">
        <v>91</v>
      </c>
      <c r="AR826" t="s"/>
      <c r="AS826" t="s"/>
      <c r="AT826" t="s">
        <v>92</v>
      </c>
      <c r="AU826" t="s">
        <v>90</v>
      </c>
      <c r="AV826" t="s"/>
      <c r="AW826" t="s"/>
      <c r="AX826" t="s">
        <v>93</v>
      </c>
      <c r="AY826" t="n">
        <v>1776629</v>
      </c>
      <c r="AZ826" t="s">
        <v>2317</v>
      </c>
      <c r="BA826" t="s">
        <v>2318</v>
      </c>
      <c r="BB826" t="s">
        <v>2319</v>
      </c>
      <c r="BC826" t="n">
        <v>4.75697</v>
      </c>
      <c r="BD826" t="n">
        <v>52.30815</v>
      </c>
      <c r="BE826" t="s">
        <v>730</v>
      </c>
      <c r="BF826" t="s">
        <v>83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98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2312</v>
      </c>
      <c r="F827" t="n">
        <v>529798</v>
      </c>
      <c r="G827" t="s">
        <v>74</v>
      </c>
      <c r="H827" t="s">
        <v>75</v>
      </c>
      <c r="I827" t="s"/>
      <c r="J827" t="s">
        <v>76</v>
      </c>
      <c r="K827" t="n">
        <v>191.5</v>
      </c>
      <c r="L827" t="s">
        <v>77</v>
      </c>
      <c r="M827" t="s"/>
      <c r="N827" t="s">
        <v>2329</v>
      </c>
      <c r="O827" t="s">
        <v>79</v>
      </c>
      <c r="P827" t="s">
        <v>2314</v>
      </c>
      <c r="Q827" t="s"/>
      <c r="R827" t="s">
        <v>81</v>
      </c>
      <c r="S827" t="s">
        <v>1460</v>
      </c>
      <c r="T827" t="s">
        <v>83</v>
      </c>
      <c r="U827" t="s">
        <v>84</v>
      </c>
      <c r="V827" t="s">
        <v>85</v>
      </c>
      <c r="W827" t="s">
        <v>86</v>
      </c>
      <c r="X827" t="s"/>
      <c r="Y827" t="s">
        <v>87</v>
      </c>
      <c r="Z827">
        <f>HYPERLINK("https://hotelmonitor-cachepage.eclerx.com/savepage/tk_154417032594082_sr_8422.html","info")</f>
        <v/>
      </c>
      <c r="AA827" t="n">
        <v>5889</v>
      </c>
      <c r="AB827" t="s">
        <v>2336</v>
      </c>
      <c r="AC827" t="s"/>
      <c r="AD827" t="s">
        <v>89</v>
      </c>
      <c r="AE827" t="s"/>
      <c r="AF827" t="s"/>
      <c r="AG827" t="s"/>
      <c r="AH827" t="s"/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3</v>
      </c>
      <c r="AQ827" t="s">
        <v>91</v>
      </c>
      <c r="AR827" t="s"/>
      <c r="AS827" t="s"/>
      <c r="AT827" t="s">
        <v>92</v>
      </c>
      <c r="AU827" t="s">
        <v>90</v>
      </c>
      <c r="AV827" t="s"/>
      <c r="AW827" t="s"/>
      <c r="AX827" t="s">
        <v>93</v>
      </c>
      <c r="AY827" t="n">
        <v>1776629</v>
      </c>
      <c r="AZ827" t="s">
        <v>2317</v>
      </c>
      <c r="BA827" t="s">
        <v>2318</v>
      </c>
      <c r="BB827" t="s">
        <v>2319</v>
      </c>
      <c r="BC827" t="n">
        <v>4.75697</v>
      </c>
      <c r="BD827" t="n">
        <v>52.30815</v>
      </c>
      <c r="BE827" t="s">
        <v>1462</v>
      </c>
      <c r="BF827" t="s">
        <v>83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98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2312</v>
      </c>
      <c r="F828" t="n">
        <v>529798</v>
      </c>
      <c r="G828" t="s">
        <v>74</v>
      </c>
      <c r="H828" t="s">
        <v>75</v>
      </c>
      <c r="I828" t="s"/>
      <c r="J828" t="s">
        <v>76</v>
      </c>
      <c r="K828" t="n">
        <v>194</v>
      </c>
      <c r="L828" t="s">
        <v>77</v>
      </c>
      <c r="M828" t="s"/>
      <c r="N828" t="s">
        <v>2321</v>
      </c>
      <c r="O828" t="s">
        <v>79</v>
      </c>
      <c r="P828" t="s">
        <v>2314</v>
      </c>
      <c r="Q828" t="s"/>
      <c r="R828" t="s">
        <v>81</v>
      </c>
      <c r="S828" t="s">
        <v>2337</v>
      </c>
      <c r="T828" t="s">
        <v>83</v>
      </c>
      <c r="U828" t="s">
        <v>84</v>
      </c>
      <c r="V828" t="s">
        <v>85</v>
      </c>
      <c r="W828" t="s">
        <v>108</v>
      </c>
      <c r="X828" t="s"/>
      <c r="Y828" t="s">
        <v>87</v>
      </c>
      <c r="Z828">
        <f>HYPERLINK("https://hotelmonitor-cachepage.eclerx.com/savepage/tk_154417032594082_sr_8422.html","info")</f>
        <v/>
      </c>
      <c r="AA828" t="n">
        <v>5889</v>
      </c>
      <c r="AB828" t="s">
        <v>2338</v>
      </c>
      <c r="AC828" t="s"/>
      <c r="AD828" t="s">
        <v>89</v>
      </c>
      <c r="AE828" t="s"/>
      <c r="AF828" t="s"/>
      <c r="AG828" t="s"/>
      <c r="AH828" t="s"/>
      <c r="AI828" t="s"/>
      <c r="AJ828" t="s"/>
      <c r="AK828" t="s">
        <v>90</v>
      </c>
      <c r="AL828" t="s"/>
      <c r="AM828" t="s"/>
      <c r="AN828" t="s">
        <v>90</v>
      </c>
      <c r="AO828" t="s"/>
      <c r="AP828" t="n">
        <v>3</v>
      </c>
      <c r="AQ828" t="s">
        <v>91</v>
      </c>
      <c r="AR828" t="s"/>
      <c r="AS828" t="s"/>
      <c r="AT828" t="s">
        <v>92</v>
      </c>
      <c r="AU828" t="s">
        <v>90</v>
      </c>
      <c r="AV828" t="s"/>
      <c r="AW828" t="s"/>
      <c r="AX828" t="s">
        <v>93</v>
      </c>
      <c r="AY828" t="n">
        <v>1776629</v>
      </c>
      <c r="AZ828" t="s">
        <v>2317</v>
      </c>
      <c r="BA828" t="s">
        <v>2318</v>
      </c>
      <c r="BB828" t="s">
        <v>2319</v>
      </c>
      <c r="BC828" t="n">
        <v>4.75697</v>
      </c>
      <c r="BD828" t="n">
        <v>52.30815</v>
      </c>
      <c r="BE828" t="s">
        <v>718</v>
      </c>
      <c r="BF828" t="s">
        <v>83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98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2312</v>
      </c>
      <c r="F829" t="n">
        <v>529798</v>
      </c>
      <c r="G829" t="s">
        <v>74</v>
      </c>
      <c r="H829" t="s">
        <v>75</v>
      </c>
      <c r="I829" t="s"/>
      <c r="J829" t="s">
        <v>76</v>
      </c>
      <c r="K829" t="n">
        <v>199.5</v>
      </c>
      <c r="L829" t="s">
        <v>77</v>
      </c>
      <c r="M829" t="s"/>
      <c r="N829" t="s">
        <v>2326</v>
      </c>
      <c r="O829" t="s">
        <v>79</v>
      </c>
      <c r="P829" t="s">
        <v>2314</v>
      </c>
      <c r="Q829" t="s"/>
      <c r="R829" t="s">
        <v>81</v>
      </c>
      <c r="S829" t="s">
        <v>1592</v>
      </c>
      <c r="T829" t="s">
        <v>83</v>
      </c>
      <c r="U829" t="s">
        <v>84</v>
      </c>
      <c r="V829" t="s">
        <v>85</v>
      </c>
      <c r="W829" t="s">
        <v>86</v>
      </c>
      <c r="X829" t="s"/>
      <c r="Y829" t="s">
        <v>87</v>
      </c>
      <c r="Z829">
        <f>HYPERLINK("https://hotelmonitor-cachepage.eclerx.com/savepage/tk_154417032594082_sr_8422.html","info")</f>
        <v/>
      </c>
      <c r="AA829" t="n">
        <v>5889</v>
      </c>
      <c r="AB829" t="s">
        <v>2339</v>
      </c>
      <c r="AC829" t="s"/>
      <c r="AD829" t="s">
        <v>89</v>
      </c>
      <c r="AE829" t="s"/>
      <c r="AF829" t="s"/>
      <c r="AG829" t="s"/>
      <c r="AH829" t="s"/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3</v>
      </c>
      <c r="AQ829" t="s">
        <v>91</v>
      </c>
      <c r="AR829" t="s"/>
      <c r="AS829" t="s"/>
      <c r="AT829" t="s">
        <v>92</v>
      </c>
      <c r="AU829" t="s">
        <v>90</v>
      </c>
      <c r="AV829" t="s"/>
      <c r="AW829" t="s"/>
      <c r="AX829" t="s">
        <v>93</v>
      </c>
      <c r="AY829" t="n">
        <v>1776629</v>
      </c>
      <c r="AZ829" t="s">
        <v>2317</v>
      </c>
      <c r="BA829" t="s">
        <v>2318</v>
      </c>
      <c r="BB829" t="s">
        <v>2319</v>
      </c>
      <c r="BC829" t="n">
        <v>4.75697</v>
      </c>
      <c r="BD829" t="n">
        <v>52.30815</v>
      </c>
      <c r="BE829" t="s">
        <v>2136</v>
      </c>
      <c r="BF829" t="s">
        <v>83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98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2312</v>
      </c>
      <c r="F830" t="n">
        <v>529798</v>
      </c>
      <c r="G830" t="s">
        <v>74</v>
      </c>
      <c r="H830" t="s">
        <v>75</v>
      </c>
      <c r="I830" t="s"/>
      <c r="J830" t="s">
        <v>76</v>
      </c>
      <c r="K830" t="n">
        <v>200.5</v>
      </c>
      <c r="L830" t="s">
        <v>77</v>
      </c>
      <c r="M830" t="s"/>
      <c r="N830" t="s">
        <v>2313</v>
      </c>
      <c r="O830" t="s">
        <v>79</v>
      </c>
      <c r="P830" t="s">
        <v>2314</v>
      </c>
      <c r="Q830" t="s"/>
      <c r="R830" t="s">
        <v>81</v>
      </c>
      <c r="S830" t="s">
        <v>2340</v>
      </c>
      <c r="T830" t="s">
        <v>83</v>
      </c>
      <c r="U830" t="s">
        <v>84</v>
      </c>
      <c r="V830" t="s">
        <v>85</v>
      </c>
      <c r="W830" t="s">
        <v>108</v>
      </c>
      <c r="X830" t="s"/>
      <c r="Y830" t="s">
        <v>87</v>
      </c>
      <c r="Z830">
        <f>HYPERLINK("https://hotelmonitor-cachepage.eclerx.com/savepage/tk_154417032594082_sr_8422.html","info")</f>
        <v/>
      </c>
      <c r="AA830" t="n">
        <v>5889</v>
      </c>
      <c r="AB830" t="s">
        <v>2341</v>
      </c>
      <c r="AC830" t="s"/>
      <c r="AD830" t="s">
        <v>89</v>
      </c>
      <c r="AE830" t="s"/>
      <c r="AF830" t="s"/>
      <c r="AG830" t="s"/>
      <c r="AH830" t="s"/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3</v>
      </c>
      <c r="AQ830" t="s">
        <v>91</v>
      </c>
      <c r="AR830" t="s"/>
      <c r="AS830" t="s"/>
      <c r="AT830" t="s">
        <v>92</v>
      </c>
      <c r="AU830" t="s">
        <v>90</v>
      </c>
      <c r="AV830" t="s"/>
      <c r="AW830" t="s"/>
      <c r="AX830" t="s">
        <v>93</v>
      </c>
      <c r="AY830" t="n">
        <v>1776629</v>
      </c>
      <c r="AZ830" t="s">
        <v>2317</v>
      </c>
      <c r="BA830" t="s">
        <v>2318</v>
      </c>
      <c r="BB830" t="s">
        <v>2319</v>
      </c>
      <c r="BC830" t="n">
        <v>4.75697</v>
      </c>
      <c r="BD830" t="n">
        <v>52.30815</v>
      </c>
      <c r="BE830" t="s">
        <v>1258</v>
      </c>
      <c r="BF830" t="s">
        <v>83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98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2312</v>
      </c>
      <c r="F831" t="n">
        <v>529798</v>
      </c>
      <c r="G831" t="s">
        <v>74</v>
      </c>
      <c r="H831" t="s">
        <v>75</v>
      </c>
      <c r="I831" t="s"/>
      <c r="J831" t="s">
        <v>76</v>
      </c>
      <c r="K831" t="n">
        <v>202</v>
      </c>
      <c r="L831" t="s">
        <v>77</v>
      </c>
      <c r="M831" t="s"/>
      <c r="N831" t="s">
        <v>2326</v>
      </c>
      <c r="O831" t="s">
        <v>79</v>
      </c>
      <c r="P831" t="s">
        <v>2314</v>
      </c>
      <c r="Q831" t="s"/>
      <c r="R831" t="s">
        <v>81</v>
      </c>
      <c r="S831" t="s">
        <v>2184</v>
      </c>
      <c r="T831" t="s">
        <v>83</v>
      </c>
      <c r="U831" t="s">
        <v>84</v>
      </c>
      <c r="V831" t="s">
        <v>85</v>
      </c>
      <c r="W831" t="s">
        <v>108</v>
      </c>
      <c r="X831" t="s"/>
      <c r="Y831" t="s">
        <v>87</v>
      </c>
      <c r="Z831">
        <f>HYPERLINK("https://hotelmonitor-cachepage.eclerx.com/savepage/tk_154417032594082_sr_8422.html","info")</f>
        <v/>
      </c>
      <c r="AA831" t="n">
        <v>5889</v>
      </c>
      <c r="AB831" t="s">
        <v>2342</v>
      </c>
      <c r="AC831" t="s"/>
      <c r="AD831" t="s">
        <v>89</v>
      </c>
      <c r="AE831" t="s"/>
      <c r="AF831" t="s"/>
      <c r="AG831" t="s"/>
      <c r="AH831" t="s"/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3</v>
      </c>
      <c r="AQ831" t="s">
        <v>91</v>
      </c>
      <c r="AR831" t="s"/>
      <c r="AS831" t="s"/>
      <c r="AT831" t="s">
        <v>92</v>
      </c>
      <c r="AU831" t="s">
        <v>90</v>
      </c>
      <c r="AV831" t="s"/>
      <c r="AW831" t="s"/>
      <c r="AX831" t="s">
        <v>93</v>
      </c>
      <c r="AY831" t="n">
        <v>1776629</v>
      </c>
      <c r="AZ831" t="s">
        <v>2317</v>
      </c>
      <c r="BA831" t="s">
        <v>2318</v>
      </c>
      <c r="BB831" t="s">
        <v>2319</v>
      </c>
      <c r="BC831" t="n">
        <v>4.75697</v>
      </c>
      <c r="BD831" t="n">
        <v>52.30815</v>
      </c>
      <c r="BE831" t="s">
        <v>1785</v>
      </c>
      <c r="BF831" t="s">
        <v>83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98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2312</v>
      </c>
      <c r="F832" t="n">
        <v>529798</v>
      </c>
      <c r="G832" t="s">
        <v>74</v>
      </c>
      <c r="H832" t="s">
        <v>75</v>
      </c>
      <c r="I832" t="s"/>
      <c r="J832" t="s">
        <v>76</v>
      </c>
      <c r="K832" t="n">
        <v>209</v>
      </c>
      <c r="L832" t="s">
        <v>77</v>
      </c>
      <c r="M832" t="s"/>
      <c r="N832" t="s">
        <v>2321</v>
      </c>
      <c r="O832" t="s">
        <v>79</v>
      </c>
      <c r="P832" t="s">
        <v>2314</v>
      </c>
      <c r="Q832" t="s"/>
      <c r="R832" t="s">
        <v>81</v>
      </c>
      <c r="S832" t="s">
        <v>716</v>
      </c>
      <c r="T832" t="s">
        <v>83</v>
      </c>
      <c r="U832" t="s">
        <v>84</v>
      </c>
      <c r="V832" t="s">
        <v>85</v>
      </c>
      <c r="W832" t="s">
        <v>108</v>
      </c>
      <c r="X832" t="s"/>
      <c r="Y832" t="s">
        <v>87</v>
      </c>
      <c r="Z832">
        <f>HYPERLINK("https://hotelmonitor-cachepage.eclerx.com/savepage/tk_154417032594082_sr_8422.html","info")</f>
        <v/>
      </c>
      <c r="AA832" t="n">
        <v>5889</v>
      </c>
      <c r="AB832" t="s">
        <v>2343</v>
      </c>
      <c r="AC832" t="s"/>
      <c r="AD832" t="s">
        <v>89</v>
      </c>
      <c r="AE832" t="s"/>
      <c r="AF832" t="s"/>
      <c r="AG832" t="s"/>
      <c r="AH832" t="s"/>
      <c r="AI832" t="s"/>
      <c r="AJ832" t="s"/>
      <c r="AK832" t="s">
        <v>90</v>
      </c>
      <c r="AL832" t="s"/>
      <c r="AM832" t="s"/>
      <c r="AN832" t="s">
        <v>90</v>
      </c>
      <c r="AO832" t="s"/>
      <c r="AP832" t="n">
        <v>3</v>
      </c>
      <c r="AQ832" t="s">
        <v>91</v>
      </c>
      <c r="AR832" t="s"/>
      <c r="AS832" t="s"/>
      <c r="AT832" t="s">
        <v>92</v>
      </c>
      <c r="AU832" t="s">
        <v>90</v>
      </c>
      <c r="AV832" t="s"/>
      <c r="AW832" t="s"/>
      <c r="AX832" t="s">
        <v>93</v>
      </c>
      <c r="AY832" t="n">
        <v>1776629</v>
      </c>
      <c r="AZ832" t="s">
        <v>2317</v>
      </c>
      <c r="BA832" t="s">
        <v>2318</v>
      </c>
      <c r="BB832" t="s">
        <v>2319</v>
      </c>
      <c r="BC832" t="n">
        <v>4.75697</v>
      </c>
      <c r="BD832" t="n">
        <v>52.30815</v>
      </c>
      <c r="BE832" t="s">
        <v>674</v>
      </c>
      <c r="BF832" t="s">
        <v>83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98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2312</v>
      </c>
      <c r="F833" t="n">
        <v>529798</v>
      </c>
      <c r="G833" t="s">
        <v>74</v>
      </c>
      <c r="H833" t="s">
        <v>75</v>
      </c>
      <c r="I833" t="s"/>
      <c r="J833" t="s">
        <v>76</v>
      </c>
      <c r="K833" t="n">
        <v>209.5</v>
      </c>
      <c r="L833" t="s">
        <v>77</v>
      </c>
      <c r="M833" t="s"/>
      <c r="N833" t="s">
        <v>2329</v>
      </c>
      <c r="O833" t="s">
        <v>79</v>
      </c>
      <c r="P833" t="s">
        <v>2314</v>
      </c>
      <c r="Q833" t="s"/>
      <c r="R833" t="s">
        <v>81</v>
      </c>
      <c r="S833" t="s">
        <v>2176</v>
      </c>
      <c r="T833" t="s">
        <v>83</v>
      </c>
      <c r="U833" t="s">
        <v>84</v>
      </c>
      <c r="V833" t="s">
        <v>85</v>
      </c>
      <c r="W833" t="s">
        <v>86</v>
      </c>
      <c r="X833" t="s"/>
      <c r="Y833" t="s">
        <v>87</v>
      </c>
      <c r="Z833">
        <f>HYPERLINK("https://hotelmonitor-cachepage.eclerx.com/savepage/tk_154417032594082_sr_8422.html","info")</f>
        <v/>
      </c>
      <c r="AA833" t="n">
        <v>5889</v>
      </c>
      <c r="AB833" t="s">
        <v>2344</v>
      </c>
      <c r="AC833" t="s"/>
      <c r="AD833" t="s">
        <v>89</v>
      </c>
      <c r="AE833" t="s"/>
      <c r="AF833" t="s"/>
      <c r="AG833" t="s"/>
      <c r="AH833" t="s"/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3</v>
      </c>
      <c r="AQ833" t="s">
        <v>91</v>
      </c>
      <c r="AR833" t="s"/>
      <c r="AS833" t="s"/>
      <c r="AT833" t="s">
        <v>92</v>
      </c>
      <c r="AU833" t="s">
        <v>90</v>
      </c>
      <c r="AV833" t="s"/>
      <c r="AW833" t="s"/>
      <c r="AX833" t="s">
        <v>93</v>
      </c>
      <c r="AY833" t="n">
        <v>1776629</v>
      </c>
      <c r="AZ833" t="s">
        <v>2317</v>
      </c>
      <c r="BA833" t="s">
        <v>2318</v>
      </c>
      <c r="BB833" t="s">
        <v>2319</v>
      </c>
      <c r="BC833" t="n">
        <v>4.75697</v>
      </c>
      <c r="BD833" t="n">
        <v>52.30815</v>
      </c>
      <c r="BE833" t="s">
        <v>1120</v>
      </c>
      <c r="BF833" t="s">
        <v>83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98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2312</v>
      </c>
      <c r="F834" t="n">
        <v>529798</v>
      </c>
      <c r="G834" t="s">
        <v>74</v>
      </c>
      <c r="H834" t="s">
        <v>75</v>
      </c>
      <c r="I834" t="s"/>
      <c r="J834" t="s">
        <v>76</v>
      </c>
      <c r="K834" t="n">
        <v>210.5</v>
      </c>
      <c r="L834" t="s">
        <v>77</v>
      </c>
      <c r="M834" t="s"/>
      <c r="N834" t="s">
        <v>2329</v>
      </c>
      <c r="O834" t="s">
        <v>79</v>
      </c>
      <c r="P834" t="s">
        <v>2314</v>
      </c>
      <c r="Q834" t="s"/>
      <c r="R834" t="s">
        <v>81</v>
      </c>
      <c r="S834" t="s">
        <v>2055</v>
      </c>
      <c r="T834" t="s">
        <v>83</v>
      </c>
      <c r="U834" t="s">
        <v>84</v>
      </c>
      <c r="V834" t="s">
        <v>85</v>
      </c>
      <c r="W834" t="s">
        <v>108</v>
      </c>
      <c r="X834" t="s"/>
      <c r="Y834" t="s">
        <v>87</v>
      </c>
      <c r="Z834">
        <f>HYPERLINK("https://hotelmonitor-cachepage.eclerx.com/savepage/tk_154417032594082_sr_8422.html","info")</f>
        <v/>
      </c>
      <c r="AA834" t="n">
        <v>5889</v>
      </c>
      <c r="AB834" t="s">
        <v>2345</v>
      </c>
      <c r="AC834" t="s"/>
      <c r="AD834" t="s">
        <v>89</v>
      </c>
      <c r="AE834" t="s"/>
      <c r="AF834" t="s"/>
      <c r="AG834" t="s"/>
      <c r="AH834" t="s"/>
      <c r="AI834" t="s"/>
      <c r="AJ834" t="s"/>
      <c r="AK834" t="s">
        <v>90</v>
      </c>
      <c r="AL834" t="s"/>
      <c r="AM834" t="s"/>
      <c r="AN834" t="s">
        <v>90</v>
      </c>
      <c r="AO834" t="s"/>
      <c r="AP834" t="n">
        <v>3</v>
      </c>
      <c r="AQ834" t="s">
        <v>91</v>
      </c>
      <c r="AR834" t="s"/>
      <c r="AS834" t="s"/>
      <c r="AT834" t="s">
        <v>92</v>
      </c>
      <c r="AU834" t="s">
        <v>90</v>
      </c>
      <c r="AV834" t="s"/>
      <c r="AW834" t="s"/>
      <c r="AX834" t="s">
        <v>93</v>
      </c>
      <c r="AY834" t="n">
        <v>1776629</v>
      </c>
      <c r="AZ834" t="s">
        <v>2317</v>
      </c>
      <c r="BA834" t="s">
        <v>2318</v>
      </c>
      <c r="BB834" t="s">
        <v>2319</v>
      </c>
      <c r="BC834" t="n">
        <v>4.75697</v>
      </c>
      <c r="BD834" t="n">
        <v>52.30815</v>
      </c>
      <c r="BE834" t="s">
        <v>715</v>
      </c>
      <c r="BF834" t="s">
        <v>83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98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2312</v>
      </c>
      <c r="F835" t="n">
        <v>529798</v>
      </c>
      <c r="G835" t="s">
        <v>74</v>
      </c>
      <c r="H835" t="s">
        <v>75</v>
      </c>
      <c r="I835" t="s"/>
      <c r="J835" t="s">
        <v>76</v>
      </c>
      <c r="K835" t="n">
        <v>210.5</v>
      </c>
      <c r="L835" t="s">
        <v>77</v>
      </c>
      <c r="M835" t="s"/>
      <c r="N835" t="s">
        <v>2346</v>
      </c>
      <c r="O835" t="s">
        <v>79</v>
      </c>
      <c r="P835" t="s">
        <v>2314</v>
      </c>
      <c r="Q835" t="s"/>
      <c r="R835" t="s">
        <v>81</v>
      </c>
      <c r="S835" t="s">
        <v>2055</v>
      </c>
      <c r="T835" t="s">
        <v>83</v>
      </c>
      <c r="U835" t="s">
        <v>84</v>
      </c>
      <c r="V835" t="s">
        <v>85</v>
      </c>
      <c r="W835" t="s">
        <v>86</v>
      </c>
      <c r="X835" t="s"/>
      <c r="Y835" t="s">
        <v>87</v>
      </c>
      <c r="Z835">
        <f>HYPERLINK("https://hotelmonitor-cachepage.eclerx.com/savepage/tk_154417032594082_sr_8422.html","info")</f>
        <v/>
      </c>
      <c r="AA835" t="n">
        <v>5889</v>
      </c>
      <c r="AB835" t="s">
        <v>2347</v>
      </c>
      <c r="AC835" t="s"/>
      <c r="AD835" t="s">
        <v>89</v>
      </c>
      <c r="AE835" t="s"/>
      <c r="AF835" t="s"/>
      <c r="AG835" t="s"/>
      <c r="AH835" t="s"/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3</v>
      </c>
      <c r="AQ835" t="s">
        <v>91</v>
      </c>
      <c r="AR835" t="s"/>
      <c r="AS835" t="s"/>
      <c r="AT835" t="s">
        <v>92</v>
      </c>
      <c r="AU835" t="s">
        <v>90</v>
      </c>
      <c r="AV835" t="s"/>
      <c r="AW835" t="s"/>
      <c r="AX835" t="s">
        <v>93</v>
      </c>
      <c r="AY835" t="n">
        <v>1776629</v>
      </c>
      <c r="AZ835" t="s">
        <v>2317</v>
      </c>
      <c r="BA835" t="s">
        <v>2318</v>
      </c>
      <c r="BB835" t="s">
        <v>2319</v>
      </c>
      <c r="BC835" t="n">
        <v>4.75697</v>
      </c>
      <c r="BD835" t="n">
        <v>52.30815</v>
      </c>
      <c r="BE835" t="s">
        <v>715</v>
      </c>
      <c r="BF835" t="s">
        <v>83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98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2312</v>
      </c>
      <c r="F836" t="n">
        <v>529798</v>
      </c>
      <c r="G836" t="s">
        <v>74</v>
      </c>
      <c r="H836" t="s">
        <v>75</v>
      </c>
      <c r="I836" t="s"/>
      <c r="J836" t="s">
        <v>76</v>
      </c>
      <c r="K836" t="n">
        <v>218</v>
      </c>
      <c r="L836" t="s">
        <v>77</v>
      </c>
      <c r="M836" t="s"/>
      <c r="N836" t="s">
        <v>2326</v>
      </c>
      <c r="O836" t="s">
        <v>79</v>
      </c>
      <c r="P836" t="s">
        <v>2314</v>
      </c>
      <c r="Q836" t="s"/>
      <c r="R836" t="s">
        <v>81</v>
      </c>
      <c r="S836" t="s">
        <v>2348</v>
      </c>
      <c r="T836" t="s">
        <v>83</v>
      </c>
      <c r="U836" t="s">
        <v>84</v>
      </c>
      <c r="V836" t="s">
        <v>85</v>
      </c>
      <c r="W836" t="s">
        <v>108</v>
      </c>
      <c r="X836" t="s"/>
      <c r="Y836" t="s">
        <v>87</v>
      </c>
      <c r="Z836">
        <f>HYPERLINK("https://hotelmonitor-cachepage.eclerx.com/savepage/tk_154417032594082_sr_8422.html","info")</f>
        <v/>
      </c>
      <c r="AA836" t="n">
        <v>5889</v>
      </c>
      <c r="AB836" t="s">
        <v>2349</v>
      </c>
      <c r="AC836" t="s"/>
      <c r="AD836" t="s">
        <v>89</v>
      </c>
      <c r="AE836" t="s"/>
      <c r="AF836" t="s"/>
      <c r="AG836" t="s"/>
      <c r="AH836" t="s"/>
      <c r="AI836" t="s"/>
      <c r="AJ836" t="s"/>
      <c r="AK836" t="s">
        <v>90</v>
      </c>
      <c r="AL836" t="s"/>
      <c r="AM836" t="s"/>
      <c r="AN836" t="s">
        <v>90</v>
      </c>
      <c r="AO836" t="s"/>
      <c r="AP836" t="n">
        <v>3</v>
      </c>
      <c r="AQ836" t="s">
        <v>91</v>
      </c>
      <c r="AR836" t="s"/>
      <c r="AS836" t="s"/>
      <c r="AT836" t="s">
        <v>92</v>
      </c>
      <c r="AU836" t="s">
        <v>90</v>
      </c>
      <c r="AV836" t="s"/>
      <c r="AW836" t="s"/>
      <c r="AX836" t="s">
        <v>93</v>
      </c>
      <c r="AY836" t="n">
        <v>1776629</v>
      </c>
      <c r="AZ836" t="s">
        <v>2317</v>
      </c>
      <c r="BA836" t="s">
        <v>2318</v>
      </c>
      <c r="BB836" t="s">
        <v>2319</v>
      </c>
      <c r="BC836" t="n">
        <v>4.75697</v>
      </c>
      <c r="BD836" t="n">
        <v>52.30815</v>
      </c>
      <c r="BE836" t="s">
        <v>2350</v>
      </c>
      <c r="BF836" t="s">
        <v>83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98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2312</v>
      </c>
      <c r="F837" t="n">
        <v>529798</v>
      </c>
      <c r="G837" t="s">
        <v>74</v>
      </c>
      <c r="H837" t="s">
        <v>75</v>
      </c>
      <c r="I837" t="s"/>
      <c r="J837" t="s">
        <v>76</v>
      </c>
      <c r="K837" t="n">
        <v>218.5</v>
      </c>
      <c r="L837" t="s">
        <v>77</v>
      </c>
      <c r="M837" t="s"/>
      <c r="N837" t="s">
        <v>2351</v>
      </c>
      <c r="O837" t="s">
        <v>79</v>
      </c>
      <c r="P837" t="s">
        <v>2314</v>
      </c>
      <c r="Q837" t="s"/>
      <c r="R837" t="s">
        <v>81</v>
      </c>
      <c r="S837" t="s">
        <v>2352</v>
      </c>
      <c r="T837" t="s">
        <v>83</v>
      </c>
      <c r="U837" t="s">
        <v>84</v>
      </c>
      <c r="V837" t="s">
        <v>85</v>
      </c>
      <c r="W837" t="s">
        <v>86</v>
      </c>
      <c r="X837" t="s"/>
      <c r="Y837" t="s">
        <v>87</v>
      </c>
      <c r="Z837">
        <f>HYPERLINK("https://hotelmonitor-cachepage.eclerx.com/savepage/tk_154417032594082_sr_8422.html","info")</f>
        <v/>
      </c>
      <c r="AA837" t="n">
        <v>5889</v>
      </c>
      <c r="AB837" t="s">
        <v>2353</v>
      </c>
      <c r="AC837" t="s"/>
      <c r="AD837" t="s">
        <v>89</v>
      </c>
      <c r="AE837" t="s"/>
      <c r="AF837" t="s"/>
      <c r="AG837" t="s"/>
      <c r="AH837" t="s"/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3</v>
      </c>
      <c r="AQ837" t="s">
        <v>91</v>
      </c>
      <c r="AR837" t="s"/>
      <c r="AS837" t="s"/>
      <c r="AT837" t="s">
        <v>92</v>
      </c>
      <c r="AU837" t="s">
        <v>90</v>
      </c>
      <c r="AV837" t="s"/>
      <c r="AW837" t="s"/>
      <c r="AX837" t="s">
        <v>93</v>
      </c>
      <c r="AY837" t="n">
        <v>1776629</v>
      </c>
      <c r="AZ837" t="s">
        <v>2317</v>
      </c>
      <c r="BA837" t="s">
        <v>2318</v>
      </c>
      <c r="BB837" t="s">
        <v>2319</v>
      </c>
      <c r="BC837" t="n">
        <v>4.75697</v>
      </c>
      <c r="BD837" t="n">
        <v>52.30815</v>
      </c>
      <c r="BE837" t="s">
        <v>346</v>
      </c>
      <c r="BF837" t="s">
        <v>83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98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2312</v>
      </c>
      <c r="F838" t="n">
        <v>529798</v>
      </c>
      <c r="G838" t="s">
        <v>74</v>
      </c>
      <c r="H838" t="s">
        <v>75</v>
      </c>
      <c r="I838" t="s"/>
      <c r="J838" t="s">
        <v>76</v>
      </c>
      <c r="K838" t="n">
        <v>226.5</v>
      </c>
      <c r="L838" t="s">
        <v>77</v>
      </c>
      <c r="M838" t="s"/>
      <c r="N838" t="s">
        <v>2329</v>
      </c>
      <c r="O838" t="s">
        <v>79</v>
      </c>
      <c r="P838" t="s">
        <v>2314</v>
      </c>
      <c r="Q838" t="s"/>
      <c r="R838" t="s">
        <v>81</v>
      </c>
      <c r="S838" t="s">
        <v>713</v>
      </c>
      <c r="T838" t="s">
        <v>83</v>
      </c>
      <c r="U838" t="s">
        <v>84</v>
      </c>
      <c r="V838" t="s">
        <v>85</v>
      </c>
      <c r="W838" t="s">
        <v>108</v>
      </c>
      <c r="X838" t="s"/>
      <c r="Y838" t="s">
        <v>87</v>
      </c>
      <c r="Z838">
        <f>HYPERLINK("https://hotelmonitor-cachepage.eclerx.com/savepage/tk_154417032594082_sr_8422.html","info")</f>
        <v/>
      </c>
      <c r="AA838" t="n">
        <v>5889</v>
      </c>
      <c r="AB838" t="s">
        <v>2354</v>
      </c>
      <c r="AC838" t="s"/>
      <c r="AD838" t="s">
        <v>89</v>
      </c>
      <c r="AE838" t="s"/>
      <c r="AF838" t="s"/>
      <c r="AG838" t="s"/>
      <c r="AH838" t="s"/>
      <c r="AI838" t="s"/>
      <c r="AJ838" t="s"/>
      <c r="AK838" t="s">
        <v>90</v>
      </c>
      <c r="AL838" t="s"/>
      <c r="AM838" t="s"/>
      <c r="AN838" t="s">
        <v>90</v>
      </c>
      <c r="AO838" t="s"/>
      <c r="AP838" t="n">
        <v>3</v>
      </c>
      <c r="AQ838" t="s">
        <v>91</v>
      </c>
      <c r="AR838" t="s"/>
      <c r="AS838" t="s"/>
      <c r="AT838" t="s">
        <v>92</v>
      </c>
      <c r="AU838" t="s">
        <v>90</v>
      </c>
      <c r="AV838" t="s"/>
      <c r="AW838" t="s"/>
      <c r="AX838" t="s">
        <v>93</v>
      </c>
      <c r="AY838" t="n">
        <v>1776629</v>
      </c>
      <c r="AZ838" t="s">
        <v>2317</v>
      </c>
      <c r="BA838" t="s">
        <v>2318</v>
      </c>
      <c r="BB838" t="s">
        <v>2319</v>
      </c>
      <c r="BC838" t="n">
        <v>4.75697</v>
      </c>
      <c r="BD838" t="n">
        <v>52.30815</v>
      </c>
      <c r="BE838" t="s">
        <v>346</v>
      </c>
      <c r="BF838" t="s">
        <v>83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98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2312</v>
      </c>
      <c r="F839" t="n">
        <v>529798</v>
      </c>
      <c r="G839" t="s">
        <v>74</v>
      </c>
      <c r="H839" t="s">
        <v>75</v>
      </c>
      <c r="I839" t="s"/>
      <c r="J839" t="s">
        <v>76</v>
      </c>
      <c r="K839" t="n">
        <v>226.5</v>
      </c>
      <c r="L839" t="s">
        <v>77</v>
      </c>
      <c r="M839" t="s"/>
      <c r="N839" t="s">
        <v>2355</v>
      </c>
      <c r="O839" t="s">
        <v>79</v>
      </c>
      <c r="P839" t="s">
        <v>2314</v>
      </c>
      <c r="Q839" t="s"/>
      <c r="R839" t="s">
        <v>81</v>
      </c>
      <c r="S839" t="s">
        <v>713</v>
      </c>
      <c r="T839" t="s">
        <v>83</v>
      </c>
      <c r="U839" t="s">
        <v>84</v>
      </c>
      <c r="V839" t="s">
        <v>85</v>
      </c>
      <c r="W839" t="s">
        <v>86</v>
      </c>
      <c r="X839" t="s"/>
      <c r="Y839" t="s">
        <v>87</v>
      </c>
      <c r="Z839">
        <f>HYPERLINK("https://hotelmonitor-cachepage.eclerx.com/savepage/tk_154417032594082_sr_8422.html","info")</f>
        <v/>
      </c>
      <c r="AA839" t="n">
        <v>5889</v>
      </c>
      <c r="AB839" t="s">
        <v>2356</v>
      </c>
      <c r="AC839" t="s"/>
      <c r="AD839" t="s">
        <v>89</v>
      </c>
      <c r="AE839" t="s"/>
      <c r="AF839" t="s"/>
      <c r="AG839" t="s"/>
      <c r="AH839" t="s"/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3</v>
      </c>
      <c r="AQ839" t="s">
        <v>91</v>
      </c>
      <c r="AR839" t="s"/>
      <c r="AS839" t="s"/>
      <c r="AT839" t="s">
        <v>92</v>
      </c>
      <c r="AU839" t="s">
        <v>90</v>
      </c>
      <c r="AV839" t="s"/>
      <c r="AW839" t="s"/>
      <c r="AX839" t="s">
        <v>93</v>
      </c>
      <c r="AY839" t="n">
        <v>1776629</v>
      </c>
      <c r="AZ839" t="s">
        <v>2317</v>
      </c>
      <c r="BA839" t="s">
        <v>2318</v>
      </c>
      <c r="BB839" t="s">
        <v>2319</v>
      </c>
      <c r="BC839" t="n">
        <v>4.75697</v>
      </c>
      <c r="BD839" t="n">
        <v>52.30815</v>
      </c>
      <c r="BE839" t="s">
        <v>2357</v>
      </c>
      <c r="BF839" t="s">
        <v>83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98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2312</v>
      </c>
      <c r="F840" t="n">
        <v>529798</v>
      </c>
      <c r="G840" t="s">
        <v>74</v>
      </c>
      <c r="H840" t="s">
        <v>75</v>
      </c>
      <c r="I840" t="s"/>
      <c r="J840" t="s">
        <v>76</v>
      </c>
      <c r="K840" t="n">
        <v>226.5</v>
      </c>
      <c r="L840" t="s">
        <v>77</v>
      </c>
      <c r="M840" t="s"/>
      <c r="N840" t="s">
        <v>2346</v>
      </c>
      <c r="O840" t="s">
        <v>79</v>
      </c>
      <c r="P840" t="s">
        <v>2314</v>
      </c>
      <c r="Q840" t="s"/>
      <c r="R840" t="s">
        <v>81</v>
      </c>
      <c r="S840" t="s">
        <v>713</v>
      </c>
      <c r="T840" t="s">
        <v>83</v>
      </c>
      <c r="U840" t="s">
        <v>84</v>
      </c>
      <c r="V840" t="s">
        <v>85</v>
      </c>
      <c r="W840" t="s">
        <v>86</v>
      </c>
      <c r="X840" t="s"/>
      <c r="Y840" t="s">
        <v>87</v>
      </c>
      <c r="Z840">
        <f>HYPERLINK("https://hotelmonitor-cachepage.eclerx.com/savepage/tk_154417032594082_sr_8422.html","info")</f>
        <v/>
      </c>
      <c r="AA840" t="n">
        <v>5889</v>
      </c>
      <c r="AB840" t="s">
        <v>2358</v>
      </c>
      <c r="AC840" t="s"/>
      <c r="AD840" t="s">
        <v>89</v>
      </c>
      <c r="AE840" t="s"/>
      <c r="AF840" t="s"/>
      <c r="AG840" t="s"/>
      <c r="AH840" t="s"/>
      <c r="AI840" t="s"/>
      <c r="AJ840" t="s"/>
      <c r="AK840" t="s">
        <v>90</v>
      </c>
      <c r="AL840" t="s"/>
      <c r="AM840" t="s"/>
      <c r="AN840" t="s">
        <v>90</v>
      </c>
      <c r="AO840" t="s"/>
      <c r="AP840" t="n">
        <v>3</v>
      </c>
      <c r="AQ840" t="s">
        <v>91</v>
      </c>
      <c r="AR840" t="s"/>
      <c r="AS840" t="s"/>
      <c r="AT840" t="s">
        <v>92</v>
      </c>
      <c r="AU840" t="s">
        <v>90</v>
      </c>
      <c r="AV840" t="s"/>
      <c r="AW840" t="s"/>
      <c r="AX840" t="s">
        <v>93</v>
      </c>
      <c r="AY840" t="n">
        <v>1776629</v>
      </c>
      <c r="AZ840" t="s">
        <v>2317</v>
      </c>
      <c r="BA840" t="s">
        <v>2318</v>
      </c>
      <c r="BB840" t="s">
        <v>2319</v>
      </c>
      <c r="BC840" t="n">
        <v>4.75697</v>
      </c>
      <c r="BD840" t="n">
        <v>52.30815</v>
      </c>
      <c r="BE840" t="s">
        <v>346</v>
      </c>
      <c r="BF840" t="s">
        <v>83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98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2312</v>
      </c>
      <c r="F841" t="n">
        <v>529798</v>
      </c>
      <c r="G841" t="s">
        <v>74</v>
      </c>
      <c r="H841" t="s">
        <v>75</v>
      </c>
      <c r="I841" t="s"/>
      <c r="J841" t="s">
        <v>76</v>
      </c>
      <c r="K841" t="n">
        <v>235.5</v>
      </c>
      <c r="L841" t="s">
        <v>77</v>
      </c>
      <c r="M841" t="s"/>
      <c r="N841" t="s">
        <v>2351</v>
      </c>
      <c r="O841" t="s">
        <v>79</v>
      </c>
      <c r="P841" t="s">
        <v>2314</v>
      </c>
      <c r="Q841" t="s"/>
      <c r="R841" t="s">
        <v>81</v>
      </c>
      <c r="S841" t="s">
        <v>1370</v>
      </c>
      <c r="T841" t="s">
        <v>83</v>
      </c>
      <c r="U841" t="s">
        <v>84</v>
      </c>
      <c r="V841" t="s">
        <v>85</v>
      </c>
      <c r="W841" t="s">
        <v>86</v>
      </c>
      <c r="X841" t="s"/>
      <c r="Y841" t="s">
        <v>87</v>
      </c>
      <c r="Z841">
        <f>HYPERLINK("https://hotelmonitor-cachepage.eclerx.com/savepage/tk_154417032594082_sr_8422.html","info")</f>
        <v/>
      </c>
      <c r="AA841" t="n">
        <v>5889</v>
      </c>
      <c r="AB841" t="s">
        <v>2359</v>
      </c>
      <c r="AC841" t="s"/>
      <c r="AD841" t="s">
        <v>89</v>
      </c>
      <c r="AE841" t="s"/>
      <c r="AF841" t="s"/>
      <c r="AG841" t="s"/>
      <c r="AH841" t="s"/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3</v>
      </c>
      <c r="AQ841" t="s">
        <v>91</v>
      </c>
      <c r="AR841" t="s"/>
      <c r="AS841" t="s"/>
      <c r="AT841" t="s">
        <v>92</v>
      </c>
      <c r="AU841" t="s">
        <v>90</v>
      </c>
      <c r="AV841" t="s"/>
      <c r="AW841" t="s"/>
      <c r="AX841" t="s">
        <v>93</v>
      </c>
      <c r="AY841" t="n">
        <v>1776629</v>
      </c>
      <c r="AZ841" t="s">
        <v>2317</v>
      </c>
      <c r="BA841" t="s">
        <v>2318</v>
      </c>
      <c r="BB841" t="s">
        <v>2319</v>
      </c>
      <c r="BC841" t="n">
        <v>4.75697</v>
      </c>
      <c r="BD841" t="n">
        <v>52.30815</v>
      </c>
      <c r="BE841" t="s">
        <v>2357</v>
      </c>
      <c r="BF841" t="s">
        <v>83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98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2312</v>
      </c>
      <c r="F842" t="n">
        <v>529798</v>
      </c>
      <c r="G842" t="s">
        <v>74</v>
      </c>
      <c r="H842" t="s">
        <v>75</v>
      </c>
      <c r="I842" t="s"/>
      <c r="J842" t="s">
        <v>76</v>
      </c>
      <c r="K842" t="n">
        <v>243</v>
      </c>
      <c r="L842" t="s">
        <v>77</v>
      </c>
      <c r="M842" t="s"/>
      <c r="N842" t="s">
        <v>2346</v>
      </c>
      <c r="O842" t="s">
        <v>79</v>
      </c>
      <c r="P842" t="s">
        <v>2314</v>
      </c>
      <c r="Q842" t="s"/>
      <c r="R842" t="s">
        <v>81</v>
      </c>
      <c r="S842" t="s">
        <v>2360</v>
      </c>
      <c r="T842" t="s">
        <v>83</v>
      </c>
      <c r="U842" t="s">
        <v>84</v>
      </c>
      <c r="V842" t="s">
        <v>85</v>
      </c>
      <c r="W842" t="s">
        <v>108</v>
      </c>
      <c r="X842" t="s"/>
      <c r="Y842" t="s">
        <v>87</v>
      </c>
      <c r="Z842">
        <f>HYPERLINK("https://hotelmonitor-cachepage.eclerx.com/savepage/tk_154417032594082_sr_8422.html","info")</f>
        <v/>
      </c>
      <c r="AA842" t="n">
        <v>5889</v>
      </c>
      <c r="AB842" t="s">
        <v>2361</v>
      </c>
      <c r="AC842" t="s"/>
      <c r="AD842" t="s">
        <v>89</v>
      </c>
      <c r="AE842" t="s"/>
      <c r="AF842" t="s"/>
      <c r="AG842" t="s"/>
      <c r="AH842" t="s"/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3</v>
      </c>
      <c r="AQ842" t="s">
        <v>91</v>
      </c>
      <c r="AR842" t="s"/>
      <c r="AS842" t="s"/>
      <c r="AT842" t="s">
        <v>92</v>
      </c>
      <c r="AU842" t="s">
        <v>90</v>
      </c>
      <c r="AV842" t="s"/>
      <c r="AW842" t="s"/>
      <c r="AX842" t="s">
        <v>93</v>
      </c>
      <c r="AY842" t="n">
        <v>1776629</v>
      </c>
      <c r="AZ842" t="s">
        <v>2317</v>
      </c>
      <c r="BA842" t="s">
        <v>2318</v>
      </c>
      <c r="BB842" t="s">
        <v>2319</v>
      </c>
      <c r="BC842" t="n">
        <v>4.75697</v>
      </c>
      <c r="BD842" t="n">
        <v>52.30815</v>
      </c>
      <c r="BE842" t="s">
        <v>351</v>
      </c>
      <c r="BF842" t="s">
        <v>83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98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2312</v>
      </c>
      <c r="F843" t="n">
        <v>529798</v>
      </c>
      <c r="G843" t="s">
        <v>74</v>
      </c>
      <c r="H843" t="s">
        <v>75</v>
      </c>
      <c r="I843" t="s"/>
      <c r="J843" t="s">
        <v>76</v>
      </c>
      <c r="K843" t="n">
        <v>244</v>
      </c>
      <c r="L843" t="s">
        <v>77</v>
      </c>
      <c r="M843" t="s"/>
      <c r="N843" t="s">
        <v>2355</v>
      </c>
      <c r="O843" t="s">
        <v>79</v>
      </c>
      <c r="P843" t="s">
        <v>2314</v>
      </c>
      <c r="Q843" t="s"/>
      <c r="R843" t="s">
        <v>81</v>
      </c>
      <c r="S843" t="s">
        <v>826</v>
      </c>
      <c r="T843" t="s">
        <v>83</v>
      </c>
      <c r="U843" t="s">
        <v>84</v>
      </c>
      <c r="V843" t="s">
        <v>85</v>
      </c>
      <c r="W843" t="s">
        <v>86</v>
      </c>
      <c r="X843" t="s"/>
      <c r="Y843" t="s">
        <v>87</v>
      </c>
      <c r="Z843">
        <f>HYPERLINK("https://hotelmonitor-cachepage.eclerx.com/savepage/tk_154417032594082_sr_8422.html","info")</f>
        <v/>
      </c>
      <c r="AA843" t="n">
        <v>5889</v>
      </c>
      <c r="AB843" t="s">
        <v>2362</v>
      </c>
      <c r="AC843" t="s"/>
      <c r="AD843" t="s">
        <v>89</v>
      </c>
      <c r="AE843" t="s"/>
      <c r="AF843" t="s"/>
      <c r="AG843" t="s"/>
      <c r="AH843" t="s"/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3</v>
      </c>
      <c r="AQ843" t="s">
        <v>91</v>
      </c>
      <c r="AR843" t="s"/>
      <c r="AS843" t="s"/>
      <c r="AT843" t="s">
        <v>92</v>
      </c>
      <c r="AU843" t="s">
        <v>90</v>
      </c>
      <c r="AV843" t="s"/>
      <c r="AW843" t="s"/>
      <c r="AX843" t="s">
        <v>93</v>
      </c>
      <c r="AY843" t="n">
        <v>1776629</v>
      </c>
      <c r="AZ843" t="s">
        <v>2317</v>
      </c>
      <c r="BA843" t="s">
        <v>2318</v>
      </c>
      <c r="BB843" t="s">
        <v>2319</v>
      </c>
      <c r="BC843" t="n">
        <v>4.75697</v>
      </c>
      <c r="BD843" t="n">
        <v>52.30815</v>
      </c>
      <c r="BE843" t="s">
        <v>2174</v>
      </c>
      <c r="BF843" t="s">
        <v>83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98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2312</v>
      </c>
      <c r="F844" t="n">
        <v>529798</v>
      </c>
      <c r="G844" t="s">
        <v>74</v>
      </c>
      <c r="H844" t="s">
        <v>75</v>
      </c>
      <c r="I844" t="s"/>
      <c r="J844" t="s">
        <v>76</v>
      </c>
      <c r="K844" t="n">
        <v>247.5</v>
      </c>
      <c r="L844" t="s">
        <v>77</v>
      </c>
      <c r="M844" t="s"/>
      <c r="N844" t="s">
        <v>2346</v>
      </c>
      <c r="O844" t="s">
        <v>79</v>
      </c>
      <c r="P844" t="s">
        <v>2314</v>
      </c>
      <c r="Q844" t="s"/>
      <c r="R844" t="s">
        <v>81</v>
      </c>
      <c r="S844" t="s">
        <v>2107</v>
      </c>
      <c r="T844" t="s">
        <v>83</v>
      </c>
      <c r="U844" t="s">
        <v>84</v>
      </c>
      <c r="V844" t="s">
        <v>85</v>
      </c>
      <c r="W844" t="s">
        <v>86</v>
      </c>
      <c r="X844" t="s"/>
      <c r="Y844" t="s">
        <v>87</v>
      </c>
      <c r="Z844">
        <f>HYPERLINK("https://hotelmonitor-cachepage.eclerx.com/savepage/tk_154417032594082_sr_8422.html","info")</f>
        <v/>
      </c>
      <c r="AA844" t="n">
        <v>5889</v>
      </c>
      <c r="AB844" t="s">
        <v>2363</v>
      </c>
      <c r="AC844" t="s"/>
      <c r="AD844" t="s">
        <v>89</v>
      </c>
      <c r="AE844" t="s"/>
      <c r="AF844" t="s"/>
      <c r="AG844" t="s"/>
      <c r="AH844" t="s"/>
      <c r="AI844" t="s"/>
      <c r="AJ844" t="s"/>
      <c r="AK844" t="s">
        <v>90</v>
      </c>
      <c r="AL844" t="s"/>
      <c r="AM844" t="s"/>
      <c r="AN844" t="s">
        <v>90</v>
      </c>
      <c r="AO844" t="s"/>
      <c r="AP844" t="n">
        <v>3</v>
      </c>
      <c r="AQ844" t="s">
        <v>91</v>
      </c>
      <c r="AR844" t="s"/>
      <c r="AS844" t="s"/>
      <c r="AT844" t="s">
        <v>92</v>
      </c>
      <c r="AU844" t="s">
        <v>90</v>
      </c>
      <c r="AV844" t="s"/>
      <c r="AW844" t="s"/>
      <c r="AX844" t="s">
        <v>93</v>
      </c>
      <c r="AY844" t="n">
        <v>1776629</v>
      </c>
      <c r="AZ844" t="s">
        <v>2317</v>
      </c>
      <c r="BA844" t="s">
        <v>2318</v>
      </c>
      <c r="BB844" t="s">
        <v>2319</v>
      </c>
      <c r="BC844" t="n">
        <v>4.75697</v>
      </c>
      <c r="BD844" t="n">
        <v>52.30815</v>
      </c>
      <c r="BE844" t="s">
        <v>876</v>
      </c>
      <c r="BF844" t="s">
        <v>83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98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2312</v>
      </c>
      <c r="F845" t="n">
        <v>529798</v>
      </c>
      <c r="G845" t="s">
        <v>74</v>
      </c>
      <c r="H845" t="s">
        <v>75</v>
      </c>
      <c r="I845" t="s"/>
      <c r="J845" t="s">
        <v>76</v>
      </c>
      <c r="K845" t="n">
        <v>251</v>
      </c>
      <c r="L845" t="s">
        <v>77</v>
      </c>
      <c r="M845" t="s"/>
      <c r="N845" t="s">
        <v>2351</v>
      </c>
      <c r="O845" t="s">
        <v>79</v>
      </c>
      <c r="P845" t="s">
        <v>2314</v>
      </c>
      <c r="Q845" t="s"/>
      <c r="R845" t="s">
        <v>81</v>
      </c>
      <c r="S845" t="s">
        <v>821</v>
      </c>
      <c r="T845" t="s">
        <v>83</v>
      </c>
      <c r="U845" t="s">
        <v>84</v>
      </c>
      <c r="V845" t="s">
        <v>85</v>
      </c>
      <c r="W845" t="s">
        <v>108</v>
      </c>
      <c r="X845" t="s"/>
      <c r="Y845" t="s">
        <v>87</v>
      </c>
      <c r="Z845">
        <f>HYPERLINK("https://hotelmonitor-cachepage.eclerx.com/savepage/tk_154417032594082_sr_8422.html","info")</f>
        <v/>
      </c>
      <c r="AA845" t="n">
        <v>5889</v>
      </c>
      <c r="AB845" t="s">
        <v>2364</v>
      </c>
      <c r="AC845" t="s"/>
      <c r="AD845" t="s">
        <v>89</v>
      </c>
      <c r="AE845" t="s"/>
      <c r="AF845" t="s"/>
      <c r="AG845" t="s"/>
      <c r="AH845" t="s"/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3</v>
      </c>
      <c r="AQ845" t="s">
        <v>91</v>
      </c>
      <c r="AR845" t="s"/>
      <c r="AS845" t="s"/>
      <c r="AT845" t="s">
        <v>92</v>
      </c>
      <c r="AU845" t="s">
        <v>90</v>
      </c>
      <c r="AV845" t="s"/>
      <c r="AW845" t="s"/>
      <c r="AX845" t="s">
        <v>93</v>
      </c>
      <c r="AY845" t="n">
        <v>1776629</v>
      </c>
      <c r="AZ845" t="s">
        <v>2317</v>
      </c>
      <c r="BA845" t="s">
        <v>2318</v>
      </c>
      <c r="BB845" t="s">
        <v>2319</v>
      </c>
      <c r="BC845" t="n">
        <v>4.75697</v>
      </c>
      <c r="BD845" t="n">
        <v>52.30815</v>
      </c>
      <c r="BE845" t="s">
        <v>746</v>
      </c>
      <c r="BF845" t="s">
        <v>83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98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2312</v>
      </c>
      <c r="F846" t="n">
        <v>529798</v>
      </c>
      <c r="G846" t="s">
        <v>74</v>
      </c>
      <c r="H846" t="s">
        <v>75</v>
      </c>
      <c r="I846" t="s"/>
      <c r="J846" t="s">
        <v>76</v>
      </c>
      <c r="K846" t="n">
        <v>257</v>
      </c>
      <c r="L846" t="s">
        <v>77</v>
      </c>
      <c r="M846" t="s"/>
      <c r="N846" t="s">
        <v>2351</v>
      </c>
      <c r="O846" t="s">
        <v>79</v>
      </c>
      <c r="P846" t="s">
        <v>2314</v>
      </c>
      <c r="Q846" t="s"/>
      <c r="R846" t="s">
        <v>81</v>
      </c>
      <c r="S846" t="s">
        <v>758</v>
      </c>
      <c r="T846" t="s">
        <v>83</v>
      </c>
      <c r="U846" t="s">
        <v>84</v>
      </c>
      <c r="V846" t="s">
        <v>85</v>
      </c>
      <c r="W846" t="s">
        <v>86</v>
      </c>
      <c r="X846" t="s"/>
      <c r="Y846" t="s">
        <v>87</v>
      </c>
      <c r="Z846">
        <f>HYPERLINK("https://hotelmonitor-cachepage.eclerx.com/savepage/tk_154417032594082_sr_8422.html","info")</f>
        <v/>
      </c>
      <c r="AA846" t="n">
        <v>5889</v>
      </c>
      <c r="AB846" t="s">
        <v>2365</v>
      </c>
      <c r="AC846" t="s"/>
      <c r="AD846" t="s">
        <v>89</v>
      </c>
      <c r="AE846" t="s"/>
      <c r="AF846" t="s"/>
      <c r="AG846" t="s"/>
      <c r="AH846" t="s"/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3</v>
      </c>
      <c r="AQ846" t="s">
        <v>91</v>
      </c>
      <c r="AR846" t="s"/>
      <c r="AS846" t="s"/>
      <c r="AT846" t="s">
        <v>92</v>
      </c>
      <c r="AU846" t="s">
        <v>90</v>
      </c>
      <c r="AV846" t="s"/>
      <c r="AW846" t="s"/>
      <c r="AX846" t="s">
        <v>93</v>
      </c>
      <c r="AY846" t="n">
        <v>1776629</v>
      </c>
      <c r="AZ846" t="s">
        <v>2317</v>
      </c>
      <c r="BA846" t="s">
        <v>2318</v>
      </c>
      <c r="BB846" t="s">
        <v>2319</v>
      </c>
      <c r="BC846" t="n">
        <v>4.75697</v>
      </c>
      <c r="BD846" t="n">
        <v>52.30815</v>
      </c>
      <c r="BE846" t="s">
        <v>709</v>
      </c>
      <c r="BF846" t="s">
        <v>83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98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2312</v>
      </c>
      <c r="F847" t="n">
        <v>529798</v>
      </c>
      <c r="G847" t="s">
        <v>74</v>
      </c>
      <c r="H847" t="s">
        <v>75</v>
      </c>
      <c r="I847" t="s"/>
      <c r="J847" t="s">
        <v>76</v>
      </c>
      <c r="K847" t="n">
        <v>259</v>
      </c>
      <c r="L847" t="s">
        <v>77</v>
      </c>
      <c r="M847" t="s"/>
      <c r="N847" t="s">
        <v>2355</v>
      </c>
      <c r="O847" t="s">
        <v>79</v>
      </c>
      <c r="P847" t="s">
        <v>2314</v>
      </c>
      <c r="Q847" t="s"/>
      <c r="R847" t="s">
        <v>81</v>
      </c>
      <c r="S847" t="s">
        <v>722</v>
      </c>
      <c r="T847" t="s">
        <v>83</v>
      </c>
      <c r="U847" t="s">
        <v>84</v>
      </c>
      <c r="V847" t="s">
        <v>85</v>
      </c>
      <c r="W847" t="s">
        <v>108</v>
      </c>
      <c r="X847" t="s"/>
      <c r="Y847" t="s">
        <v>87</v>
      </c>
      <c r="Z847">
        <f>HYPERLINK("https://hotelmonitor-cachepage.eclerx.com/savepage/tk_154417032594082_sr_8422.html","info")</f>
        <v/>
      </c>
      <c r="AA847" t="n">
        <v>5889</v>
      </c>
      <c r="AB847" t="s">
        <v>2366</v>
      </c>
      <c r="AC847" t="s"/>
      <c r="AD847" t="s">
        <v>89</v>
      </c>
      <c r="AE847" t="s"/>
      <c r="AF847" t="s"/>
      <c r="AG847" t="s"/>
      <c r="AH847" t="s"/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3</v>
      </c>
      <c r="AQ847" t="s">
        <v>91</v>
      </c>
      <c r="AR847" t="s"/>
      <c r="AS847" t="s"/>
      <c r="AT847" t="s">
        <v>92</v>
      </c>
      <c r="AU847" t="s">
        <v>90</v>
      </c>
      <c r="AV847" t="s"/>
      <c r="AW847" t="s"/>
      <c r="AX847" t="s">
        <v>93</v>
      </c>
      <c r="AY847" t="n">
        <v>1776629</v>
      </c>
      <c r="AZ847" t="s">
        <v>2317</v>
      </c>
      <c r="BA847" t="s">
        <v>2318</v>
      </c>
      <c r="BB847" t="s">
        <v>2319</v>
      </c>
      <c r="BC847" t="n">
        <v>4.75697</v>
      </c>
      <c r="BD847" t="n">
        <v>52.30815</v>
      </c>
      <c r="BE847" t="s">
        <v>2367</v>
      </c>
      <c r="BF847" t="s">
        <v>83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98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2312</v>
      </c>
      <c r="F848" t="n">
        <v>529798</v>
      </c>
      <c r="G848" t="s">
        <v>74</v>
      </c>
      <c r="H848" t="s">
        <v>75</v>
      </c>
      <c r="I848" t="s"/>
      <c r="J848" t="s">
        <v>76</v>
      </c>
      <c r="K848" t="n">
        <v>261.5</v>
      </c>
      <c r="L848" t="s">
        <v>77</v>
      </c>
      <c r="M848" t="s"/>
      <c r="N848" t="s">
        <v>2346</v>
      </c>
      <c r="O848" t="s">
        <v>79</v>
      </c>
      <c r="P848" t="s">
        <v>2314</v>
      </c>
      <c r="Q848" t="s"/>
      <c r="R848" t="s">
        <v>81</v>
      </c>
      <c r="S848" t="s">
        <v>761</v>
      </c>
      <c r="T848" t="s">
        <v>83</v>
      </c>
      <c r="U848" t="s">
        <v>84</v>
      </c>
      <c r="V848" t="s">
        <v>85</v>
      </c>
      <c r="W848" t="s">
        <v>108</v>
      </c>
      <c r="X848" t="s"/>
      <c r="Y848" t="s">
        <v>87</v>
      </c>
      <c r="Z848">
        <f>HYPERLINK("https://hotelmonitor-cachepage.eclerx.com/savepage/tk_154417032594082_sr_8422.html","info")</f>
        <v/>
      </c>
      <c r="AA848" t="n">
        <v>5889</v>
      </c>
      <c r="AB848" t="s">
        <v>2368</v>
      </c>
      <c r="AC848" t="s"/>
      <c r="AD848" t="s">
        <v>89</v>
      </c>
      <c r="AE848" t="s"/>
      <c r="AF848" t="s"/>
      <c r="AG848" t="s"/>
      <c r="AH848" t="s"/>
      <c r="AI848" t="s"/>
      <c r="AJ848" t="s"/>
      <c r="AK848" t="s">
        <v>90</v>
      </c>
      <c r="AL848" t="s"/>
      <c r="AM848" t="s"/>
      <c r="AN848" t="s">
        <v>90</v>
      </c>
      <c r="AO848" t="s"/>
      <c r="AP848" t="n">
        <v>3</v>
      </c>
      <c r="AQ848" t="s">
        <v>91</v>
      </c>
      <c r="AR848" t="s"/>
      <c r="AS848" t="s"/>
      <c r="AT848" t="s">
        <v>92</v>
      </c>
      <c r="AU848" t="s">
        <v>90</v>
      </c>
      <c r="AV848" t="s"/>
      <c r="AW848" t="s"/>
      <c r="AX848" t="s">
        <v>93</v>
      </c>
      <c r="AY848" t="n">
        <v>1776629</v>
      </c>
      <c r="AZ848" t="s">
        <v>2317</v>
      </c>
      <c r="BA848" t="s">
        <v>2318</v>
      </c>
      <c r="BB848" t="s">
        <v>2319</v>
      </c>
      <c r="BC848" t="n">
        <v>4.75697</v>
      </c>
      <c r="BD848" t="n">
        <v>52.30815</v>
      </c>
      <c r="BE848" t="s">
        <v>707</v>
      </c>
      <c r="BF848" t="s">
        <v>83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98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2312</v>
      </c>
      <c r="F849" t="n">
        <v>529798</v>
      </c>
      <c r="G849" t="s">
        <v>74</v>
      </c>
      <c r="H849" t="s">
        <v>75</v>
      </c>
      <c r="I849" t="s"/>
      <c r="J849" t="s">
        <v>76</v>
      </c>
      <c r="K849" t="n">
        <v>266.5</v>
      </c>
      <c r="L849" t="s">
        <v>77</v>
      </c>
      <c r="M849" t="s"/>
      <c r="N849" t="s">
        <v>2355</v>
      </c>
      <c r="O849" t="s">
        <v>79</v>
      </c>
      <c r="P849" t="s">
        <v>2314</v>
      </c>
      <c r="Q849" t="s"/>
      <c r="R849" t="s">
        <v>81</v>
      </c>
      <c r="S849" t="s">
        <v>874</v>
      </c>
      <c r="T849" t="s">
        <v>83</v>
      </c>
      <c r="U849" t="s">
        <v>84</v>
      </c>
      <c r="V849" t="s">
        <v>85</v>
      </c>
      <c r="W849" t="s">
        <v>86</v>
      </c>
      <c r="X849" t="s"/>
      <c r="Y849" t="s">
        <v>87</v>
      </c>
      <c r="Z849">
        <f>HYPERLINK("https://hotelmonitor-cachepage.eclerx.com/savepage/tk_154417032594082_sr_8422.html","info")</f>
        <v/>
      </c>
      <c r="AA849" t="n">
        <v>5889</v>
      </c>
      <c r="AB849" t="s">
        <v>2369</v>
      </c>
      <c r="AC849" t="s"/>
      <c r="AD849" t="s">
        <v>89</v>
      </c>
      <c r="AE849" t="s"/>
      <c r="AF849" t="s"/>
      <c r="AG849" t="s"/>
      <c r="AH849" t="s"/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3</v>
      </c>
      <c r="AQ849" t="s">
        <v>91</v>
      </c>
      <c r="AR849" t="s"/>
      <c r="AS849" t="s"/>
      <c r="AT849" t="s">
        <v>92</v>
      </c>
      <c r="AU849" t="s">
        <v>90</v>
      </c>
      <c r="AV849" t="s"/>
      <c r="AW849" t="s"/>
      <c r="AX849" t="s">
        <v>93</v>
      </c>
      <c r="AY849" t="n">
        <v>1776629</v>
      </c>
      <c r="AZ849" t="s">
        <v>2317</v>
      </c>
      <c r="BA849" t="s">
        <v>2318</v>
      </c>
      <c r="BB849" t="s">
        <v>2319</v>
      </c>
      <c r="BC849" t="n">
        <v>4.75697</v>
      </c>
      <c r="BD849" t="n">
        <v>52.30815</v>
      </c>
      <c r="BE849" t="s">
        <v>2370</v>
      </c>
      <c r="BF849" t="s">
        <v>83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98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2312</v>
      </c>
      <c r="F850" t="n">
        <v>529798</v>
      </c>
      <c r="G850" t="s">
        <v>74</v>
      </c>
      <c r="H850" t="s">
        <v>75</v>
      </c>
      <c r="I850" t="s"/>
      <c r="J850" t="s">
        <v>76</v>
      </c>
      <c r="K850" t="n">
        <v>270.5</v>
      </c>
      <c r="L850" t="s">
        <v>77</v>
      </c>
      <c r="M850" t="s"/>
      <c r="N850" t="s">
        <v>2351</v>
      </c>
      <c r="O850" t="s">
        <v>79</v>
      </c>
      <c r="P850" t="s">
        <v>2314</v>
      </c>
      <c r="Q850" t="s"/>
      <c r="R850" t="s">
        <v>81</v>
      </c>
      <c r="S850" t="s">
        <v>1117</v>
      </c>
      <c r="T850" t="s">
        <v>83</v>
      </c>
      <c r="U850" t="s">
        <v>84</v>
      </c>
      <c r="V850" t="s">
        <v>85</v>
      </c>
      <c r="W850" t="s">
        <v>108</v>
      </c>
      <c r="X850" t="s"/>
      <c r="Y850" t="s">
        <v>87</v>
      </c>
      <c r="Z850">
        <f>HYPERLINK("https://hotelmonitor-cachepage.eclerx.com/savepage/tk_154417032594082_sr_8422.html","info")</f>
        <v/>
      </c>
      <c r="AA850" t="n">
        <v>5889</v>
      </c>
      <c r="AB850" t="s">
        <v>2371</v>
      </c>
      <c r="AC850" t="s"/>
      <c r="AD850" t="s">
        <v>89</v>
      </c>
      <c r="AE850" t="s"/>
      <c r="AF850" t="s"/>
      <c r="AG850" t="s"/>
      <c r="AH850" t="s"/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3</v>
      </c>
      <c r="AQ850" t="s">
        <v>91</v>
      </c>
      <c r="AR850" t="s"/>
      <c r="AS850" t="s"/>
      <c r="AT850" t="s">
        <v>92</v>
      </c>
      <c r="AU850" t="s">
        <v>90</v>
      </c>
      <c r="AV850" t="s"/>
      <c r="AW850" t="s"/>
      <c r="AX850" t="s">
        <v>93</v>
      </c>
      <c r="AY850" t="n">
        <v>1776629</v>
      </c>
      <c r="AZ850" t="s">
        <v>2317</v>
      </c>
      <c r="BA850" t="s">
        <v>2318</v>
      </c>
      <c r="BB850" t="s">
        <v>2319</v>
      </c>
      <c r="BC850" t="n">
        <v>4.75697</v>
      </c>
      <c r="BD850" t="n">
        <v>52.30815</v>
      </c>
      <c r="BE850" t="s">
        <v>2167</v>
      </c>
      <c r="BF850" t="s">
        <v>83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98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2312</v>
      </c>
      <c r="F851" t="n">
        <v>529798</v>
      </c>
      <c r="G851" t="s">
        <v>74</v>
      </c>
      <c r="H851" t="s">
        <v>75</v>
      </c>
      <c r="I851" t="s"/>
      <c r="J851" t="s">
        <v>76</v>
      </c>
      <c r="K851" t="n">
        <v>279</v>
      </c>
      <c r="L851" t="s">
        <v>77</v>
      </c>
      <c r="M851" t="s"/>
      <c r="N851" t="s">
        <v>2355</v>
      </c>
      <c r="O851" t="s">
        <v>79</v>
      </c>
      <c r="P851" t="s">
        <v>2314</v>
      </c>
      <c r="Q851" t="s"/>
      <c r="R851" t="s">
        <v>81</v>
      </c>
      <c r="S851" t="s">
        <v>827</v>
      </c>
      <c r="T851" t="s">
        <v>83</v>
      </c>
      <c r="U851" t="s">
        <v>84</v>
      </c>
      <c r="V851" t="s">
        <v>85</v>
      </c>
      <c r="W851" t="s">
        <v>108</v>
      </c>
      <c r="X851" t="s"/>
      <c r="Y851" t="s">
        <v>87</v>
      </c>
      <c r="Z851">
        <f>HYPERLINK("https://hotelmonitor-cachepage.eclerx.com/savepage/tk_154417032594082_sr_8422.html","info")</f>
        <v/>
      </c>
      <c r="AA851" t="n">
        <v>5889</v>
      </c>
      <c r="AB851" t="s">
        <v>2372</v>
      </c>
      <c r="AC851" t="s"/>
      <c r="AD851" t="s">
        <v>89</v>
      </c>
      <c r="AE851" t="s"/>
      <c r="AF851" t="s"/>
      <c r="AG851" t="s"/>
      <c r="AH851" t="s"/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3</v>
      </c>
      <c r="AQ851" t="s">
        <v>91</v>
      </c>
      <c r="AR851" t="s"/>
      <c r="AS851" t="s"/>
      <c r="AT851" t="s">
        <v>92</v>
      </c>
      <c r="AU851" t="s">
        <v>90</v>
      </c>
      <c r="AV851" t="s"/>
      <c r="AW851" t="s"/>
      <c r="AX851" t="s">
        <v>93</v>
      </c>
      <c r="AY851" t="n">
        <v>1776629</v>
      </c>
      <c r="AZ851" t="s">
        <v>2317</v>
      </c>
      <c r="BA851" t="s">
        <v>2318</v>
      </c>
      <c r="BB851" t="s">
        <v>2319</v>
      </c>
      <c r="BC851" t="n">
        <v>4.75697</v>
      </c>
      <c r="BD851" t="n">
        <v>52.30815</v>
      </c>
      <c r="BE851" t="s">
        <v>1080</v>
      </c>
      <c r="BF851" t="s">
        <v>83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98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2312</v>
      </c>
      <c r="F852" t="n">
        <v>529798</v>
      </c>
      <c r="G852" t="s">
        <v>74</v>
      </c>
      <c r="H852" t="s">
        <v>75</v>
      </c>
      <c r="I852" t="s"/>
      <c r="J852" t="s">
        <v>76</v>
      </c>
      <c r="K852" t="n">
        <v>291.5</v>
      </c>
      <c r="L852" t="s">
        <v>77</v>
      </c>
      <c r="M852" t="s"/>
      <c r="N852" t="s">
        <v>2373</v>
      </c>
      <c r="O852" t="s">
        <v>79</v>
      </c>
      <c r="P852" t="s">
        <v>2314</v>
      </c>
      <c r="Q852" t="s"/>
      <c r="R852" t="s">
        <v>81</v>
      </c>
      <c r="S852" t="s">
        <v>2374</v>
      </c>
      <c r="T852" t="s">
        <v>83</v>
      </c>
      <c r="U852" t="s">
        <v>84</v>
      </c>
      <c r="V852" t="s">
        <v>85</v>
      </c>
      <c r="W852" t="s">
        <v>86</v>
      </c>
      <c r="X852" t="s"/>
      <c r="Y852" t="s">
        <v>87</v>
      </c>
      <c r="Z852">
        <f>HYPERLINK("https://hotelmonitor-cachepage.eclerx.com/savepage/tk_154417032594082_sr_8422.html","info")</f>
        <v/>
      </c>
      <c r="AA852" t="n">
        <v>5889</v>
      </c>
      <c r="AB852" t="s">
        <v>2375</v>
      </c>
      <c r="AC852" t="s"/>
      <c r="AD852" t="s">
        <v>89</v>
      </c>
      <c r="AE852" t="s"/>
      <c r="AF852" t="s"/>
      <c r="AG852" t="s"/>
      <c r="AH852" t="s"/>
      <c r="AI852" t="s"/>
      <c r="AJ852" t="s"/>
      <c r="AK852" t="s">
        <v>90</v>
      </c>
      <c r="AL852" t="s"/>
      <c r="AM852" t="s"/>
      <c r="AN852" t="s">
        <v>90</v>
      </c>
      <c r="AO852" t="s"/>
      <c r="AP852" t="n">
        <v>3</v>
      </c>
      <c r="AQ852" t="s">
        <v>91</v>
      </c>
      <c r="AR852" t="s"/>
      <c r="AS852" t="s"/>
      <c r="AT852" t="s">
        <v>92</v>
      </c>
      <c r="AU852" t="s">
        <v>90</v>
      </c>
      <c r="AV852" t="s"/>
      <c r="AW852" t="s"/>
      <c r="AX852" t="s">
        <v>93</v>
      </c>
      <c r="AY852" t="n">
        <v>1776629</v>
      </c>
      <c r="AZ852" t="s">
        <v>2317</v>
      </c>
      <c r="BA852" t="s">
        <v>2318</v>
      </c>
      <c r="BB852" t="s">
        <v>2319</v>
      </c>
      <c r="BC852" t="n">
        <v>4.75697</v>
      </c>
      <c r="BD852" t="n">
        <v>52.30815</v>
      </c>
      <c r="BE852" t="s">
        <v>2376</v>
      </c>
      <c r="BF852" t="s">
        <v>83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98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2312</v>
      </c>
      <c r="F853" t="n">
        <v>529798</v>
      </c>
      <c r="G853" t="s">
        <v>74</v>
      </c>
      <c r="H853" t="s">
        <v>75</v>
      </c>
      <c r="I853" t="s"/>
      <c r="J853" t="s">
        <v>76</v>
      </c>
      <c r="K853" t="n">
        <v>314</v>
      </c>
      <c r="L853" t="s">
        <v>77</v>
      </c>
      <c r="M853" t="s"/>
      <c r="N853" t="s">
        <v>2373</v>
      </c>
      <c r="O853" t="s">
        <v>79</v>
      </c>
      <c r="P853" t="s">
        <v>2314</v>
      </c>
      <c r="Q853" t="s"/>
      <c r="R853" t="s">
        <v>81</v>
      </c>
      <c r="S853" t="s">
        <v>2377</v>
      </c>
      <c r="T853" t="s">
        <v>83</v>
      </c>
      <c r="U853" t="s">
        <v>84</v>
      </c>
      <c r="V853" t="s">
        <v>85</v>
      </c>
      <c r="W853" t="s">
        <v>86</v>
      </c>
      <c r="X853" t="s"/>
      <c r="Y853" t="s">
        <v>87</v>
      </c>
      <c r="Z853">
        <f>HYPERLINK("https://hotelmonitor-cachepage.eclerx.com/savepage/tk_154417032594082_sr_8422.html","info")</f>
        <v/>
      </c>
      <c r="AA853" t="n">
        <v>5889</v>
      </c>
      <c r="AB853" t="s">
        <v>2378</v>
      </c>
      <c r="AC853" t="s"/>
      <c r="AD853" t="s">
        <v>89</v>
      </c>
      <c r="AE853" t="s"/>
      <c r="AF853" t="s"/>
      <c r="AG853" t="s"/>
      <c r="AH853" t="s"/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3</v>
      </c>
      <c r="AQ853" t="s">
        <v>91</v>
      </c>
      <c r="AR853" t="s"/>
      <c r="AS853" t="s"/>
      <c r="AT853" t="s">
        <v>92</v>
      </c>
      <c r="AU853" t="s">
        <v>90</v>
      </c>
      <c r="AV853" t="s"/>
      <c r="AW853" t="s"/>
      <c r="AX853" t="s">
        <v>93</v>
      </c>
      <c r="AY853" t="n">
        <v>1776629</v>
      </c>
      <c r="AZ853" t="s">
        <v>2317</v>
      </c>
      <c r="BA853" t="s">
        <v>2318</v>
      </c>
      <c r="BB853" t="s">
        <v>2319</v>
      </c>
      <c r="BC853" t="n">
        <v>4.75697</v>
      </c>
      <c r="BD853" t="n">
        <v>52.30815</v>
      </c>
      <c r="BE853" t="s">
        <v>1202</v>
      </c>
      <c r="BF853" t="s">
        <v>83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98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2312</v>
      </c>
      <c r="F854" t="n">
        <v>529798</v>
      </c>
      <c r="G854" t="s">
        <v>74</v>
      </c>
      <c r="H854" t="s">
        <v>75</v>
      </c>
      <c r="I854" t="s"/>
      <c r="J854" t="s">
        <v>76</v>
      </c>
      <c r="K854" t="n">
        <v>324</v>
      </c>
      <c r="L854" t="s">
        <v>77</v>
      </c>
      <c r="M854" t="s"/>
      <c r="N854" t="s">
        <v>2373</v>
      </c>
      <c r="O854" t="s">
        <v>79</v>
      </c>
      <c r="P854" t="s">
        <v>2314</v>
      </c>
      <c r="Q854" t="s"/>
      <c r="R854" t="s">
        <v>81</v>
      </c>
      <c r="S854" t="s">
        <v>2379</v>
      </c>
      <c r="T854" t="s">
        <v>83</v>
      </c>
      <c r="U854" t="s">
        <v>84</v>
      </c>
      <c r="V854" t="s">
        <v>85</v>
      </c>
      <c r="W854" t="s">
        <v>108</v>
      </c>
      <c r="X854" t="s"/>
      <c r="Y854" t="s">
        <v>87</v>
      </c>
      <c r="Z854">
        <f>HYPERLINK("https://hotelmonitor-cachepage.eclerx.com/savepage/tk_154417032594082_sr_8422.html","info")</f>
        <v/>
      </c>
      <c r="AA854" t="n">
        <v>5889</v>
      </c>
      <c r="AB854" t="s">
        <v>2380</v>
      </c>
      <c r="AC854" t="s"/>
      <c r="AD854" t="s">
        <v>89</v>
      </c>
      <c r="AE854" t="s"/>
      <c r="AF854" t="s"/>
      <c r="AG854" t="s"/>
      <c r="AH854" t="s"/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3</v>
      </c>
      <c r="AQ854" t="s">
        <v>91</v>
      </c>
      <c r="AR854" t="s"/>
      <c r="AS854" t="s"/>
      <c r="AT854" t="s">
        <v>92</v>
      </c>
      <c r="AU854" t="s">
        <v>90</v>
      </c>
      <c r="AV854" t="s"/>
      <c r="AW854" t="s"/>
      <c r="AX854" t="s">
        <v>93</v>
      </c>
      <c r="AY854" t="n">
        <v>1776629</v>
      </c>
      <c r="AZ854" t="s">
        <v>2317</v>
      </c>
      <c r="BA854" t="s">
        <v>2318</v>
      </c>
      <c r="BB854" t="s">
        <v>2319</v>
      </c>
      <c r="BC854" t="n">
        <v>4.75697</v>
      </c>
      <c r="BD854" t="n">
        <v>52.30815</v>
      </c>
      <c r="BE854" t="s">
        <v>777</v>
      </c>
      <c r="BF854" t="s">
        <v>83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98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2312</v>
      </c>
      <c r="F855" t="n">
        <v>529798</v>
      </c>
      <c r="G855" t="s">
        <v>74</v>
      </c>
      <c r="H855" t="s">
        <v>75</v>
      </c>
      <c r="I855" t="s"/>
      <c r="J855" t="s">
        <v>76</v>
      </c>
      <c r="K855" t="n">
        <v>343</v>
      </c>
      <c r="L855" t="s">
        <v>77</v>
      </c>
      <c r="M855" t="s"/>
      <c r="N855" t="s">
        <v>2373</v>
      </c>
      <c r="O855" t="s">
        <v>79</v>
      </c>
      <c r="P855" t="s">
        <v>2314</v>
      </c>
      <c r="Q855" t="s"/>
      <c r="R855" t="s">
        <v>81</v>
      </c>
      <c r="S855" t="s">
        <v>1603</v>
      </c>
      <c r="T855" t="s">
        <v>83</v>
      </c>
      <c r="U855" t="s">
        <v>84</v>
      </c>
      <c r="V855" t="s">
        <v>85</v>
      </c>
      <c r="W855" t="s">
        <v>86</v>
      </c>
      <c r="X855" t="s"/>
      <c r="Y855" t="s">
        <v>87</v>
      </c>
      <c r="Z855">
        <f>HYPERLINK("https://hotelmonitor-cachepage.eclerx.com/savepage/tk_154417032594082_sr_8422.html","info")</f>
        <v/>
      </c>
      <c r="AA855" t="n">
        <v>5889</v>
      </c>
      <c r="AB855" t="s">
        <v>2381</v>
      </c>
      <c r="AC855" t="s"/>
      <c r="AD855" t="s">
        <v>89</v>
      </c>
      <c r="AE855" t="s"/>
      <c r="AF855" t="s"/>
      <c r="AG855" t="s"/>
      <c r="AH855" t="s"/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3</v>
      </c>
      <c r="AQ855" t="s">
        <v>91</v>
      </c>
      <c r="AR855" t="s"/>
      <c r="AS855" t="s"/>
      <c r="AT855" t="s">
        <v>92</v>
      </c>
      <c r="AU855" t="s">
        <v>90</v>
      </c>
      <c r="AV855" t="s"/>
      <c r="AW855" t="s"/>
      <c r="AX855" t="s">
        <v>93</v>
      </c>
      <c r="AY855" t="n">
        <v>1776629</v>
      </c>
      <c r="AZ855" t="s">
        <v>2317</v>
      </c>
      <c r="BA855" t="s">
        <v>2318</v>
      </c>
      <c r="BB855" t="s">
        <v>2319</v>
      </c>
      <c r="BC855" t="n">
        <v>4.75697</v>
      </c>
      <c r="BD855" t="n">
        <v>52.30815</v>
      </c>
      <c r="BE855" t="s">
        <v>2382</v>
      </c>
      <c r="BF855" t="s">
        <v>83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98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2312</v>
      </c>
      <c r="F856" t="n">
        <v>529798</v>
      </c>
      <c r="G856" t="s">
        <v>74</v>
      </c>
      <c r="H856" t="s">
        <v>75</v>
      </c>
      <c r="I856" t="s"/>
      <c r="J856" t="s">
        <v>76</v>
      </c>
      <c r="K856" t="n">
        <v>349</v>
      </c>
      <c r="L856" t="s">
        <v>77</v>
      </c>
      <c r="M856" t="s"/>
      <c r="N856" t="s">
        <v>2373</v>
      </c>
      <c r="O856" t="s">
        <v>79</v>
      </c>
      <c r="P856" t="s">
        <v>2314</v>
      </c>
      <c r="Q856" t="s"/>
      <c r="R856" t="s">
        <v>81</v>
      </c>
      <c r="S856" t="s">
        <v>2383</v>
      </c>
      <c r="T856" t="s">
        <v>83</v>
      </c>
      <c r="U856" t="s">
        <v>84</v>
      </c>
      <c r="V856" t="s">
        <v>85</v>
      </c>
      <c r="W856" t="s">
        <v>108</v>
      </c>
      <c r="X856" t="s"/>
      <c r="Y856" t="s">
        <v>87</v>
      </c>
      <c r="Z856">
        <f>HYPERLINK("https://hotelmonitor-cachepage.eclerx.com/savepage/tk_154417032594082_sr_8422.html","info")</f>
        <v/>
      </c>
      <c r="AA856" t="n">
        <v>5889</v>
      </c>
      <c r="AB856" t="s">
        <v>2384</v>
      </c>
      <c r="AC856" t="s"/>
      <c r="AD856" t="s">
        <v>89</v>
      </c>
      <c r="AE856" t="s"/>
      <c r="AF856" t="s"/>
      <c r="AG856" t="s"/>
      <c r="AH856" t="s"/>
      <c r="AI856" t="s"/>
      <c r="AJ856" t="s"/>
      <c r="AK856" t="s">
        <v>90</v>
      </c>
      <c r="AL856" t="s"/>
      <c r="AM856" t="s"/>
      <c r="AN856" t="s">
        <v>90</v>
      </c>
      <c r="AO856" t="s"/>
      <c r="AP856" t="n">
        <v>3</v>
      </c>
      <c r="AQ856" t="s">
        <v>91</v>
      </c>
      <c r="AR856" t="s"/>
      <c r="AS856" t="s"/>
      <c r="AT856" t="s">
        <v>92</v>
      </c>
      <c r="AU856" t="s">
        <v>90</v>
      </c>
      <c r="AV856" t="s"/>
      <c r="AW856" t="s"/>
      <c r="AX856" t="s">
        <v>93</v>
      </c>
      <c r="AY856" t="n">
        <v>1776629</v>
      </c>
      <c r="AZ856" t="s">
        <v>2317</v>
      </c>
      <c r="BA856" t="s">
        <v>2318</v>
      </c>
      <c r="BB856" t="s">
        <v>2319</v>
      </c>
      <c r="BC856" t="n">
        <v>4.75697</v>
      </c>
      <c r="BD856" t="n">
        <v>52.30815</v>
      </c>
      <c r="BE856" t="s">
        <v>1297</v>
      </c>
      <c r="BF856" t="s">
        <v>83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98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2312</v>
      </c>
      <c r="F857" t="n">
        <v>529798</v>
      </c>
      <c r="G857" t="s">
        <v>74</v>
      </c>
      <c r="H857" t="s">
        <v>75</v>
      </c>
      <c r="I857" t="s"/>
      <c r="J857" t="s">
        <v>76</v>
      </c>
      <c r="K857" t="n">
        <v>474.5</v>
      </c>
      <c r="L857" t="s">
        <v>77</v>
      </c>
      <c r="M857" t="s"/>
      <c r="N857" t="s">
        <v>2286</v>
      </c>
      <c r="O857" t="s">
        <v>79</v>
      </c>
      <c r="P857" t="s">
        <v>2314</v>
      </c>
      <c r="Q857" t="s"/>
      <c r="R857" t="s">
        <v>81</v>
      </c>
      <c r="S857" t="s">
        <v>2385</v>
      </c>
      <c r="T857" t="s">
        <v>83</v>
      </c>
      <c r="U857" t="s">
        <v>84</v>
      </c>
      <c r="V857" t="s">
        <v>85</v>
      </c>
      <c r="W857" t="s">
        <v>86</v>
      </c>
      <c r="X857" t="s"/>
      <c r="Y857" t="s">
        <v>87</v>
      </c>
      <c r="Z857">
        <f>HYPERLINK("https://hotelmonitor-cachepage.eclerx.com/savepage/tk_154417032594082_sr_8422.html","info")</f>
        <v/>
      </c>
      <c r="AA857" t="n">
        <v>5889</v>
      </c>
      <c r="AB857" t="s">
        <v>2386</v>
      </c>
      <c r="AC857" t="s"/>
      <c r="AD857" t="s">
        <v>89</v>
      </c>
      <c r="AE857" t="s"/>
      <c r="AF857" t="s"/>
      <c r="AG857" t="s"/>
      <c r="AH857" t="s"/>
      <c r="AI857" t="s"/>
      <c r="AJ857" t="s"/>
      <c r="AK857" t="s">
        <v>90</v>
      </c>
      <c r="AL857" t="s"/>
      <c r="AM857" t="s"/>
      <c r="AN857" t="s">
        <v>90</v>
      </c>
      <c r="AO857" t="s"/>
      <c r="AP857" t="n">
        <v>3</v>
      </c>
      <c r="AQ857" t="s">
        <v>91</v>
      </c>
      <c r="AR857" t="s"/>
      <c r="AS857" t="s"/>
      <c r="AT857" t="s">
        <v>92</v>
      </c>
      <c r="AU857" t="s">
        <v>90</v>
      </c>
      <c r="AV857" t="s"/>
      <c r="AW857" t="s"/>
      <c r="AX857" t="s">
        <v>93</v>
      </c>
      <c r="AY857" t="n">
        <v>1776629</v>
      </c>
      <c r="AZ857" t="s">
        <v>2317</v>
      </c>
      <c r="BA857" t="s">
        <v>2318</v>
      </c>
      <c r="BB857" t="s">
        <v>2319</v>
      </c>
      <c r="BC857" t="n">
        <v>4.75697</v>
      </c>
      <c r="BD857" t="n">
        <v>52.30815</v>
      </c>
      <c r="BE857" t="s">
        <v>2387</v>
      </c>
      <c r="BF857" t="s">
        <v>83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98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2312</v>
      </c>
      <c r="F858" t="n">
        <v>529798</v>
      </c>
      <c r="G858" t="s">
        <v>74</v>
      </c>
      <c r="H858" t="s">
        <v>75</v>
      </c>
      <c r="I858" t="s"/>
      <c r="J858" t="s">
        <v>76</v>
      </c>
      <c r="K858" t="n">
        <v>507</v>
      </c>
      <c r="L858" t="s">
        <v>77</v>
      </c>
      <c r="M858" t="s"/>
      <c r="N858" t="s">
        <v>2286</v>
      </c>
      <c r="O858" t="s">
        <v>79</v>
      </c>
      <c r="P858" t="s">
        <v>2314</v>
      </c>
      <c r="Q858" t="s"/>
      <c r="R858" t="s">
        <v>81</v>
      </c>
      <c r="S858" t="s">
        <v>2388</v>
      </c>
      <c r="T858" t="s">
        <v>83</v>
      </c>
      <c r="U858" t="s">
        <v>84</v>
      </c>
      <c r="V858" t="s">
        <v>85</v>
      </c>
      <c r="W858" t="s">
        <v>108</v>
      </c>
      <c r="X858" t="s"/>
      <c r="Y858" t="s">
        <v>87</v>
      </c>
      <c r="Z858">
        <f>HYPERLINK("https://hotelmonitor-cachepage.eclerx.com/savepage/tk_154417032594082_sr_8422.html","info")</f>
        <v/>
      </c>
      <c r="AA858" t="n">
        <v>5889</v>
      </c>
      <c r="AB858" t="s">
        <v>2389</v>
      </c>
      <c r="AC858" t="s"/>
      <c r="AD858" t="s">
        <v>89</v>
      </c>
      <c r="AE858" t="s"/>
      <c r="AF858" t="s"/>
      <c r="AG858" t="s"/>
      <c r="AH858" t="s"/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3</v>
      </c>
      <c r="AQ858" t="s">
        <v>91</v>
      </c>
      <c r="AR858" t="s"/>
      <c r="AS858" t="s"/>
      <c r="AT858" t="s">
        <v>92</v>
      </c>
      <c r="AU858" t="s">
        <v>90</v>
      </c>
      <c r="AV858" t="s"/>
      <c r="AW858" t="s"/>
      <c r="AX858" t="s">
        <v>93</v>
      </c>
      <c r="AY858" t="n">
        <v>1776629</v>
      </c>
      <c r="AZ858" t="s">
        <v>2317</v>
      </c>
      <c r="BA858" t="s">
        <v>2318</v>
      </c>
      <c r="BB858" t="s">
        <v>2319</v>
      </c>
      <c r="BC858" t="n">
        <v>4.75697</v>
      </c>
      <c r="BD858" t="n">
        <v>52.30815</v>
      </c>
      <c r="BE858" t="s">
        <v>2390</v>
      </c>
      <c r="BF858" t="s">
        <v>83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98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2312</v>
      </c>
      <c r="F859" t="n">
        <v>529798</v>
      </c>
      <c r="G859" t="s">
        <v>74</v>
      </c>
      <c r="H859" t="s">
        <v>75</v>
      </c>
      <c r="I859" t="s"/>
      <c r="J859" t="s">
        <v>76</v>
      </c>
      <c r="K859" t="n">
        <v>511</v>
      </c>
      <c r="L859" t="s">
        <v>77</v>
      </c>
      <c r="M859" t="s"/>
      <c r="N859" t="s">
        <v>2286</v>
      </c>
      <c r="O859" t="s">
        <v>79</v>
      </c>
      <c r="P859" t="s">
        <v>2314</v>
      </c>
      <c r="Q859" t="s"/>
      <c r="R859" t="s">
        <v>81</v>
      </c>
      <c r="S859" t="s">
        <v>552</v>
      </c>
      <c r="T859" t="s">
        <v>83</v>
      </c>
      <c r="U859" t="s">
        <v>84</v>
      </c>
      <c r="V859" t="s">
        <v>85</v>
      </c>
      <c r="W859" t="s">
        <v>86</v>
      </c>
      <c r="X859" t="s"/>
      <c r="Y859" t="s">
        <v>87</v>
      </c>
      <c r="Z859">
        <f>HYPERLINK("https://hotelmonitor-cachepage.eclerx.com/savepage/tk_154417032594082_sr_8422.html","info")</f>
        <v/>
      </c>
      <c r="AA859" t="n">
        <v>5889</v>
      </c>
      <c r="AB859" t="s">
        <v>2391</v>
      </c>
      <c r="AC859" t="s"/>
      <c r="AD859" t="s">
        <v>89</v>
      </c>
      <c r="AE859" t="s"/>
      <c r="AF859" t="s"/>
      <c r="AG859" t="s"/>
      <c r="AH859" t="s"/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3</v>
      </c>
      <c r="AQ859" t="s">
        <v>91</v>
      </c>
      <c r="AR859" t="s"/>
      <c r="AS859" t="s"/>
      <c r="AT859" t="s">
        <v>92</v>
      </c>
      <c r="AU859" t="s">
        <v>90</v>
      </c>
      <c r="AV859" t="s"/>
      <c r="AW859" t="s"/>
      <c r="AX859" t="s">
        <v>93</v>
      </c>
      <c r="AY859" t="n">
        <v>1776629</v>
      </c>
      <c r="AZ859" t="s">
        <v>2317</v>
      </c>
      <c r="BA859" t="s">
        <v>2318</v>
      </c>
      <c r="BB859" t="s">
        <v>2319</v>
      </c>
      <c r="BC859" t="n">
        <v>4.75697</v>
      </c>
      <c r="BD859" t="n">
        <v>52.30815</v>
      </c>
      <c r="BE859" t="s">
        <v>2392</v>
      </c>
      <c r="BF859" t="s">
        <v>83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98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2312</v>
      </c>
      <c r="F860" t="n">
        <v>529798</v>
      </c>
      <c r="G860" t="s">
        <v>74</v>
      </c>
      <c r="H860" t="s">
        <v>75</v>
      </c>
      <c r="I860" t="s"/>
      <c r="J860" t="s">
        <v>76</v>
      </c>
      <c r="K860" t="n">
        <v>546</v>
      </c>
      <c r="L860" t="s">
        <v>77</v>
      </c>
      <c r="M860" t="s"/>
      <c r="N860" t="s">
        <v>2286</v>
      </c>
      <c r="O860" t="s">
        <v>79</v>
      </c>
      <c r="P860" t="s">
        <v>2314</v>
      </c>
      <c r="Q860" t="s"/>
      <c r="R860" t="s">
        <v>81</v>
      </c>
      <c r="S860" t="s">
        <v>2393</v>
      </c>
      <c r="T860" t="s">
        <v>83</v>
      </c>
      <c r="U860" t="s">
        <v>84</v>
      </c>
      <c r="V860" t="s">
        <v>85</v>
      </c>
      <c r="W860" t="s">
        <v>108</v>
      </c>
      <c r="X860" t="s"/>
      <c r="Y860" t="s">
        <v>87</v>
      </c>
      <c r="Z860">
        <f>HYPERLINK("https://hotelmonitor-cachepage.eclerx.com/savepage/tk_154417032594082_sr_8422.html","info")</f>
        <v/>
      </c>
      <c r="AA860" t="n">
        <v>5889</v>
      </c>
      <c r="AB860" t="s">
        <v>2394</v>
      </c>
      <c r="AC860" t="s"/>
      <c r="AD860" t="s">
        <v>89</v>
      </c>
      <c r="AE860" t="s"/>
      <c r="AF860" t="s"/>
      <c r="AG860" t="s"/>
      <c r="AH860" t="s"/>
      <c r="AI860" t="s"/>
      <c r="AJ860" t="s"/>
      <c r="AK860" t="s">
        <v>90</v>
      </c>
      <c r="AL860" t="s"/>
      <c r="AM860" t="s"/>
      <c r="AN860" t="s">
        <v>90</v>
      </c>
      <c r="AO860" t="s"/>
      <c r="AP860" t="n">
        <v>3</v>
      </c>
      <c r="AQ860" t="s">
        <v>91</v>
      </c>
      <c r="AR860" t="s"/>
      <c r="AS860" t="s"/>
      <c r="AT860" t="s">
        <v>92</v>
      </c>
      <c r="AU860" t="s">
        <v>90</v>
      </c>
      <c r="AV860" t="s"/>
      <c r="AW860" t="s"/>
      <c r="AX860" t="s">
        <v>93</v>
      </c>
      <c r="AY860" t="n">
        <v>1776629</v>
      </c>
      <c r="AZ860" t="s">
        <v>2317</v>
      </c>
      <c r="BA860" t="s">
        <v>2318</v>
      </c>
      <c r="BB860" t="s">
        <v>2319</v>
      </c>
      <c r="BC860" t="n">
        <v>4.75697</v>
      </c>
      <c r="BD860" t="n">
        <v>52.30815</v>
      </c>
      <c r="BE860" t="s">
        <v>2395</v>
      </c>
      <c r="BF860" t="s">
        <v>83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98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2312</v>
      </c>
      <c r="F861" t="n">
        <v>529798</v>
      </c>
      <c r="G861" t="s">
        <v>74</v>
      </c>
      <c r="H861" t="s">
        <v>75</v>
      </c>
      <c r="I861" t="s"/>
      <c r="J861" t="s">
        <v>76</v>
      </c>
      <c r="K861" t="n">
        <v>558</v>
      </c>
      <c r="L861" t="s">
        <v>77</v>
      </c>
      <c r="M861" t="s"/>
      <c r="N861" t="s">
        <v>2286</v>
      </c>
      <c r="O861" t="s">
        <v>79</v>
      </c>
      <c r="P861" t="s">
        <v>2314</v>
      </c>
      <c r="Q861" t="s"/>
      <c r="R861" t="s">
        <v>81</v>
      </c>
      <c r="S861" t="s">
        <v>2396</v>
      </c>
      <c r="T861" t="s">
        <v>83</v>
      </c>
      <c r="U861" t="s">
        <v>84</v>
      </c>
      <c r="V861" t="s">
        <v>85</v>
      </c>
      <c r="W861" t="s">
        <v>86</v>
      </c>
      <c r="X861" t="s"/>
      <c r="Y861" t="s">
        <v>87</v>
      </c>
      <c r="Z861">
        <f>HYPERLINK("https://hotelmonitor-cachepage.eclerx.com/savepage/tk_154417032594082_sr_8422.html","info")</f>
        <v/>
      </c>
      <c r="AA861" t="n">
        <v>5889</v>
      </c>
      <c r="AB861" t="s">
        <v>2397</v>
      </c>
      <c r="AC861" t="s"/>
      <c r="AD861" t="s">
        <v>89</v>
      </c>
      <c r="AE861" t="s"/>
      <c r="AF861" t="s"/>
      <c r="AG861" t="s"/>
      <c r="AH861" t="s"/>
      <c r="AI861" t="s"/>
      <c r="AJ861" t="s"/>
      <c r="AK861" t="s">
        <v>90</v>
      </c>
      <c r="AL861" t="s"/>
      <c r="AM861" t="s"/>
      <c r="AN861" t="s">
        <v>90</v>
      </c>
      <c r="AO861" t="s"/>
      <c r="AP861" t="n">
        <v>3</v>
      </c>
      <c r="AQ861" t="s">
        <v>91</v>
      </c>
      <c r="AR861" t="s"/>
      <c r="AS861" t="s"/>
      <c r="AT861" t="s">
        <v>92</v>
      </c>
      <c r="AU861" t="s">
        <v>90</v>
      </c>
      <c r="AV861" t="s"/>
      <c r="AW861" t="s"/>
      <c r="AX861" t="s">
        <v>93</v>
      </c>
      <c r="AY861" t="n">
        <v>1776629</v>
      </c>
      <c r="AZ861" t="s">
        <v>2317</v>
      </c>
      <c r="BA861" t="s">
        <v>2318</v>
      </c>
      <c r="BB861" t="s">
        <v>2319</v>
      </c>
      <c r="BC861" t="n">
        <v>4.75697</v>
      </c>
      <c r="BD861" t="n">
        <v>52.30815</v>
      </c>
      <c r="BE861" t="s">
        <v>2398</v>
      </c>
      <c r="BF861" t="s">
        <v>83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98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2312</v>
      </c>
      <c r="F862" t="n">
        <v>529798</v>
      </c>
      <c r="G862" t="s">
        <v>74</v>
      </c>
      <c r="H862" t="s">
        <v>75</v>
      </c>
      <c r="I862" t="s"/>
      <c r="J862" t="s">
        <v>76</v>
      </c>
      <c r="K862" t="n">
        <v>632.5</v>
      </c>
      <c r="L862" t="s">
        <v>77</v>
      </c>
      <c r="M862" t="s"/>
      <c r="N862" t="s">
        <v>2399</v>
      </c>
      <c r="O862" t="s">
        <v>79</v>
      </c>
      <c r="P862" t="s">
        <v>2314</v>
      </c>
      <c r="Q862" t="s"/>
      <c r="R862" t="s">
        <v>81</v>
      </c>
      <c r="S862" t="s">
        <v>2400</v>
      </c>
      <c r="T862" t="s">
        <v>83</v>
      </c>
      <c r="U862" t="s">
        <v>84</v>
      </c>
      <c r="V862" t="s">
        <v>85</v>
      </c>
      <c r="W862" t="s">
        <v>86</v>
      </c>
      <c r="X862" t="s"/>
      <c r="Y862" t="s">
        <v>87</v>
      </c>
      <c r="Z862">
        <f>HYPERLINK("https://hotelmonitor-cachepage.eclerx.com/savepage/tk_154417032594082_sr_8422.html","info")</f>
        <v/>
      </c>
      <c r="AA862" t="n">
        <v>5889</v>
      </c>
      <c r="AB862" t="s">
        <v>2401</v>
      </c>
      <c r="AC862" t="s"/>
      <c r="AD862" t="s">
        <v>89</v>
      </c>
      <c r="AE862" t="s"/>
      <c r="AF862" t="s"/>
      <c r="AG862" t="s"/>
      <c r="AH862" t="s"/>
      <c r="AI862" t="s"/>
      <c r="AJ862" t="s"/>
      <c r="AK862" t="s">
        <v>90</v>
      </c>
      <c r="AL862" t="s"/>
      <c r="AM862" t="s"/>
      <c r="AN862" t="s">
        <v>90</v>
      </c>
      <c r="AO862" t="s"/>
      <c r="AP862" t="n">
        <v>3</v>
      </c>
      <c r="AQ862" t="s">
        <v>91</v>
      </c>
      <c r="AR862" t="s"/>
      <c r="AS862" t="s"/>
      <c r="AT862" t="s">
        <v>92</v>
      </c>
      <c r="AU862" t="s">
        <v>90</v>
      </c>
      <c r="AV862" t="s"/>
      <c r="AW862" t="s"/>
      <c r="AX862" t="s">
        <v>93</v>
      </c>
      <c r="AY862" t="n">
        <v>1776629</v>
      </c>
      <c r="AZ862" t="s">
        <v>2317</v>
      </c>
      <c r="BA862" t="s">
        <v>2318</v>
      </c>
      <c r="BB862" t="s">
        <v>2319</v>
      </c>
      <c r="BC862" t="n">
        <v>4.75697</v>
      </c>
      <c r="BD862" t="n">
        <v>52.30815</v>
      </c>
      <c r="BE862" t="s">
        <v>2402</v>
      </c>
      <c r="BF862" t="s">
        <v>83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98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2312</v>
      </c>
      <c r="F863" t="n">
        <v>529798</v>
      </c>
      <c r="G863" t="s">
        <v>74</v>
      </c>
      <c r="H863" t="s">
        <v>75</v>
      </c>
      <c r="I863" t="s"/>
      <c r="J863" t="s">
        <v>76</v>
      </c>
      <c r="K863" t="n">
        <v>665</v>
      </c>
      <c r="L863" t="s">
        <v>77</v>
      </c>
      <c r="M863" t="s"/>
      <c r="N863" t="s">
        <v>2399</v>
      </c>
      <c r="O863" t="s">
        <v>79</v>
      </c>
      <c r="P863" t="s">
        <v>2314</v>
      </c>
      <c r="Q863" t="s"/>
      <c r="R863" t="s">
        <v>81</v>
      </c>
      <c r="S863" t="s">
        <v>2403</v>
      </c>
      <c r="T863" t="s">
        <v>83</v>
      </c>
      <c r="U863" t="s">
        <v>84</v>
      </c>
      <c r="V863" t="s">
        <v>85</v>
      </c>
      <c r="W863" t="s">
        <v>108</v>
      </c>
      <c r="X863" t="s"/>
      <c r="Y863" t="s">
        <v>87</v>
      </c>
      <c r="Z863">
        <f>HYPERLINK("https://hotelmonitor-cachepage.eclerx.com/savepage/tk_154417032594082_sr_8422.html","info")</f>
        <v/>
      </c>
      <c r="AA863" t="n">
        <v>5889</v>
      </c>
      <c r="AB863" t="s">
        <v>2404</v>
      </c>
      <c r="AC863" t="s"/>
      <c r="AD863" t="s">
        <v>89</v>
      </c>
      <c r="AE863" t="s"/>
      <c r="AF863" t="s"/>
      <c r="AG863" t="s"/>
      <c r="AH863" t="s"/>
      <c r="AI863" t="s"/>
      <c r="AJ863" t="s"/>
      <c r="AK863" t="s">
        <v>90</v>
      </c>
      <c r="AL863" t="s"/>
      <c r="AM863" t="s"/>
      <c r="AN863" t="s">
        <v>90</v>
      </c>
      <c r="AO863" t="s"/>
      <c r="AP863" t="n">
        <v>3</v>
      </c>
      <c r="AQ863" t="s">
        <v>91</v>
      </c>
      <c r="AR863" t="s"/>
      <c r="AS863" t="s"/>
      <c r="AT863" t="s">
        <v>92</v>
      </c>
      <c r="AU863" t="s">
        <v>90</v>
      </c>
      <c r="AV863" t="s"/>
      <c r="AW863" t="s"/>
      <c r="AX863" t="s">
        <v>93</v>
      </c>
      <c r="AY863" t="n">
        <v>1776629</v>
      </c>
      <c r="AZ863" t="s">
        <v>2317</v>
      </c>
      <c r="BA863" t="s">
        <v>2318</v>
      </c>
      <c r="BB863" t="s">
        <v>2319</v>
      </c>
      <c r="BC863" t="n">
        <v>4.75697</v>
      </c>
      <c r="BD863" t="n">
        <v>52.30815</v>
      </c>
      <c r="BE863" t="s">
        <v>2405</v>
      </c>
      <c r="BF863" t="s">
        <v>83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98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2312</v>
      </c>
      <c r="F864" t="n">
        <v>529798</v>
      </c>
      <c r="G864" t="s">
        <v>74</v>
      </c>
      <c r="H864" t="s">
        <v>75</v>
      </c>
      <c r="I864" t="s"/>
      <c r="J864" t="s">
        <v>76</v>
      </c>
      <c r="K864" t="n">
        <v>681.5</v>
      </c>
      <c r="L864" t="s">
        <v>77</v>
      </c>
      <c r="M864" t="s"/>
      <c r="N864" t="s">
        <v>2399</v>
      </c>
      <c r="O864" t="s">
        <v>79</v>
      </c>
      <c r="P864" t="s">
        <v>2314</v>
      </c>
      <c r="Q864" t="s"/>
      <c r="R864" t="s">
        <v>81</v>
      </c>
      <c r="S864" t="s">
        <v>2406</v>
      </c>
      <c r="T864" t="s">
        <v>83</v>
      </c>
      <c r="U864" t="s">
        <v>84</v>
      </c>
      <c r="V864" t="s">
        <v>85</v>
      </c>
      <c r="W864" t="s">
        <v>86</v>
      </c>
      <c r="X864" t="s"/>
      <c r="Y864" t="s">
        <v>87</v>
      </c>
      <c r="Z864">
        <f>HYPERLINK("https://hotelmonitor-cachepage.eclerx.com/savepage/tk_154417032594082_sr_8422.html","info")</f>
        <v/>
      </c>
      <c r="AA864" t="n">
        <v>5889</v>
      </c>
      <c r="AB864" t="s">
        <v>2407</v>
      </c>
      <c r="AC864" t="s"/>
      <c r="AD864" t="s">
        <v>89</v>
      </c>
      <c r="AE864" t="s"/>
      <c r="AF864" t="s"/>
      <c r="AG864" t="s"/>
      <c r="AH864" t="s"/>
      <c r="AI864" t="s"/>
      <c r="AJ864" t="s"/>
      <c r="AK864" t="s">
        <v>90</v>
      </c>
      <c r="AL864" t="s"/>
      <c r="AM864" t="s"/>
      <c r="AN864" t="s">
        <v>90</v>
      </c>
      <c r="AO864" t="s"/>
      <c r="AP864" t="n">
        <v>3</v>
      </c>
      <c r="AQ864" t="s">
        <v>91</v>
      </c>
      <c r="AR864" t="s"/>
      <c r="AS864" t="s"/>
      <c r="AT864" t="s">
        <v>92</v>
      </c>
      <c r="AU864" t="s">
        <v>90</v>
      </c>
      <c r="AV864" t="s"/>
      <c r="AW864" t="s"/>
      <c r="AX864" t="s">
        <v>93</v>
      </c>
      <c r="AY864" t="n">
        <v>1776629</v>
      </c>
      <c r="AZ864" t="s">
        <v>2317</v>
      </c>
      <c r="BA864" t="s">
        <v>2318</v>
      </c>
      <c r="BB864" t="s">
        <v>2319</v>
      </c>
      <c r="BC864" t="n">
        <v>4.75697</v>
      </c>
      <c r="BD864" t="n">
        <v>52.30815</v>
      </c>
      <c r="BE864" t="s">
        <v>1472</v>
      </c>
      <c r="BF864" t="s">
        <v>83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98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2312</v>
      </c>
      <c r="F865" t="n">
        <v>529798</v>
      </c>
      <c r="G865" t="s">
        <v>74</v>
      </c>
      <c r="H865" t="s">
        <v>75</v>
      </c>
      <c r="I865" t="s"/>
      <c r="J865" t="s">
        <v>76</v>
      </c>
      <c r="K865" t="n">
        <v>716.5</v>
      </c>
      <c r="L865" t="s">
        <v>77</v>
      </c>
      <c r="M865" t="s"/>
      <c r="N865" t="s">
        <v>2399</v>
      </c>
      <c r="O865" t="s">
        <v>79</v>
      </c>
      <c r="P865" t="s">
        <v>2314</v>
      </c>
      <c r="Q865" t="s"/>
      <c r="R865" t="s">
        <v>81</v>
      </c>
      <c r="S865" t="s">
        <v>2004</v>
      </c>
      <c r="T865" t="s">
        <v>83</v>
      </c>
      <c r="U865" t="s">
        <v>84</v>
      </c>
      <c r="V865" t="s">
        <v>85</v>
      </c>
      <c r="W865" t="s">
        <v>108</v>
      </c>
      <c r="X865" t="s"/>
      <c r="Y865" t="s">
        <v>87</v>
      </c>
      <c r="Z865">
        <f>HYPERLINK("https://hotelmonitor-cachepage.eclerx.com/savepage/tk_154417032594082_sr_8422.html","info")</f>
        <v/>
      </c>
      <c r="AA865" t="n">
        <v>5889</v>
      </c>
      <c r="AB865" t="s">
        <v>2408</v>
      </c>
      <c r="AC865" t="s"/>
      <c r="AD865" t="s">
        <v>89</v>
      </c>
      <c r="AE865" t="s"/>
      <c r="AF865" t="s"/>
      <c r="AG865" t="s"/>
      <c r="AH865" t="s"/>
      <c r="AI865" t="s"/>
      <c r="AJ865" t="s"/>
      <c r="AK865" t="s">
        <v>90</v>
      </c>
      <c r="AL865" t="s"/>
      <c r="AM865" t="s"/>
      <c r="AN865" t="s">
        <v>90</v>
      </c>
      <c r="AO865" t="s"/>
      <c r="AP865" t="n">
        <v>3</v>
      </c>
      <c r="AQ865" t="s">
        <v>91</v>
      </c>
      <c r="AR865" t="s"/>
      <c r="AS865" t="s"/>
      <c r="AT865" t="s">
        <v>92</v>
      </c>
      <c r="AU865" t="s">
        <v>90</v>
      </c>
      <c r="AV865" t="s"/>
      <c r="AW865" t="s"/>
      <c r="AX865" t="s">
        <v>93</v>
      </c>
      <c r="AY865" t="n">
        <v>1776629</v>
      </c>
      <c r="AZ865" t="s">
        <v>2317</v>
      </c>
      <c r="BA865" t="s">
        <v>2318</v>
      </c>
      <c r="BB865" t="s">
        <v>2319</v>
      </c>
      <c r="BC865" t="n">
        <v>4.75697</v>
      </c>
      <c r="BD865" t="n">
        <v>52.30815</v>
      </c>
      <c r="BE865" t="s">
        <v>2409</v>
      </c>
      <c r="BF865" t="s">
        <v>83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98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2312</v>
      </c>
      <c r="F866" t="n">
        <v>529798</v>
      </c>
      <c r="G866" t="s">
        <v>74</v>
      </c>
      <c r="H866" t="s">
        <v>75</v>
      </c>
      <c r="I866" t="s"/>
      <c r="J866" t="s">
        <v>76</v>
      </c>
      <c r="K866" t="n">
        <v>744.5</v>
      </c>
      <c r="L866" t="s">
        <v>77</v>
      </c>
      <c r="M866" t="s"/>
      <c r="N866" t="s">
        <v>2399</v>
      </c>
      <c r="O866" t="s">
        <v>79</v>
      </c>
      <c r="P866" t="s">
        <v>2314</v>
      </c>
      <c r="Q866" t="s"/>
      <c r="R866" t="s">
        <v>81</v>
      </c>
      <c r="S866" t="s">
        <v>2410</v>
      </c>
      <c r="T866" t="s">
        <v>83</v>
      </c>
      <c r="U866" t="s">
        <v>84</v>
      </c>
      <c r="V866" t="s">
        <v>85</v>
      </c>
      <c r="W866" t="s">
        <v>86</v>
      </c>
      <c r="X866" t="s"/>
      <c r="Y866" t="s">
        <v>87</v>
      </c>
      <c r="Z866">
        <f>HYPERLINK("https://hotelmonitor-cachepage.eclerx.com/savepage/tk_154417032594082_sr_8422.html","info")</f>
        <v/>
      </c>
      <c r="AA866" t="n">
        <v>5889</v>
      </c>
      <c r="AB866" t="s">
        <v>2411</v>
      </c>
      <c r="AC866" t="s"/>
      <c r="AD866" t="s">
        <v>89</v>
      </c>
      <c r="AE866" t="s"/>
      <c r="AF866" t="s"/>
      <c r="AG866" t="s"/>
      <c r="AH866" t="s"/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3</v>
      </c>
      <c r="AQ866" t="s">
        <v>91</v>
      </c>
      <c r="AR866" t="s"/>
      <c r="AS866" t="s"/>
      <c r="AT866" t="s">
        <v>92</v>
      </c>
      <c r="AU866" t="s">
        <v>90</v>
      </c>
      <c r="AV866" t="s"/>
      <c r="AW866" t="s"/>
      <c r="AX866" t="s">
        <v>93</v>
      </c>
      <c r="AY866" t="n">
        <v>1776629</v>
      </c>
      <c r="AZ866" t="s">
        <v>2317</v>
      </c>
      <c r="BA866" t="s">
        <v>2318</v>
      </c>
      <c r="BB866" t="s">
        <v>2319</v>
      </c>
      <c r="BC866" t="n">
        <v>4.75697</v>
      </c>
      <c r="BD866" t="n">
        <v>52.30815</v>
      </c>
      <c r="BE866" t="s">
        <v>2412</v>
      </c>
      <c r="BF866" t="s">
        <v>83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98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2413</v>
      </c>
      <c r="F867" t="n">
        <v>3584512</v>
      </c>
      <c r="G867" t="s">
        <v>74</v>
      </c>
      <c r="H867" t="s">
        <v>75</v>
      </c>
      <c r="I867" t="s"/>
      <c r="J867" t="s">
        <v>76</v>
      </c>
      <c r="K867" t="n">
        <v>218</v>
      </c>
      <c r="L867" t="s">
        <v>77</v>
      </c>
      <c r="M867" t="s"/>
      <c r="N867" t="s">
        <v>2414</v>
      </c>
      <c r="O867" t="s">
        <v>79</v>
      </c>
      <c r="P867" t="s">
        <v>2415</v>
      </c>
      <c r="Q867" t="s"/>
      <c r="R867" t="s">
        <v>521</v>
      </c>
      <c r="S867" t="s">
        <v>2348</v>
      </c>
      <c r="T867" t="s">
        <v>83</v>
      </c>
      <c r="U867" t="s">
        <v>84</v>
      </c>
      <c r="V867" t="s">
        <v>85</v>
      </c>
      <c r="W867" t="s">
        <v>86</v>
      </c>
      <c r="X867" t="s"/>
      <c r="Y867" t="s">
        <v>87</v>
      </c>
      <c r="Z867">
        <f>HYPERLINK("https://hotelmonitor-cachepage.eclerx.com/savepage/tk_15441703370266032_sr_8422.html","info")</f>
        <v/>
      </c>
      <c r="AA867" t="n">
        <v>229596</v>
      </c>
      <c r="AB867" t="s">
        <v>2416</v>
      </c>
      <c r="AC867" t="s"/>
      <c r="AD867" t="s">
        <v>89</v>
      </c>
      <c r="AE867" t="s"/>
      <c r="AF867" t="s"/>
      <c r="AG867" t="s"/>
      <c r="AH867" t="s"/>
      <c r="AI867" t="s"/>
      <c r="AJ867" t="s"/>
      <c r="AK867" t="s">
        <v>90</v>
      </c>
      <c r="AL867" t="s"/>
      <c r="AM867" t="s"/>
      <c r="AN867" t="s">
        <v>90</v>
      </c>
      <c r="AO867" t="s"/>
      <c r="AP867" t="n">
        <v>30</v>
      </c>
      <c r="AQ867" t="s">
        <v>91</v>
      </c>
      <c r="AR867" t="s"/>
      <c r="AS867" t="s"/>
      <c r="AT867" t="s">
        <v>92</v>
      </c>
      <c r="AU867" t="s">
        <v>90</v>
      </c>
      <c r="AV867" t="s"/>
      <c r="AW867" t="s"/>
      <c r="AX867" t="s">
        <v>93</v>
      </c>
      <c r="AY867" t="n">
        <v>4432441</v>
      </c>
      <c r="AZ867" t="s">
        <v>2417</v>
      </c>
      <c r="BA867" t="s">
        <v>2418</v>
      </c>
      <c r="BB867" t="s">
        <v>2419</v>
      </c>
      <c r="BC867" t="n">
        <v>4.897018</v>
      </c>
      <c r="BD867" t="n">
        <v>52.377786</v>
      </c>
      <c r="BE867" t="s">
        <v>2184</v>
      </c>
      <c r="BF867" t="s">
        <v>83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127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2413</v>
      </c>
      <c r="F868" t="n">
        <v>3584512</v>
      </c>
      <c r="G868" t="s">
        <v>74</v>
      </c>
      <c r="H868" t="s">
        <v>75</v>
      </c>
      <c r="I868" t="s"/>
      <c r="J868" t="s">
        <v>76</v>
      </c>
      <c r="K868" t="n">
        <v>218</v>
      </c>
      <c r="L868" t="s">
        <v>77</v>
      </c>
      <c r="M868" t="s"/>
      <c r="N868" t="s">
        <v>2420</v>
      </c>
      <c r="O868" t="s">
        <v>79</v>
      </c>
      <c r="P868" t="s">
        <v>2415</v>
      </c>
      <c r="Q868" t="s"/>
      <c r="R868" t="s">
        <v>521</v>
      </c>
      <c r="S868" t="s">
        <v>2348</v>
      </c>
      <c r="T868" t="s">
        <v>83</v>
      </c>
      <c r="U868" t="s">
        <v>84</v>
      </c>
      <c r="V868" t="s">
        <v>85</v>
      </c>
      <c r="W868" t="s">
        <v>86</v>
      </c>
      <c r="X868" t="s"/>
      <c r="Y868" t="s">
        <v>87</v>
      </c>
      <c r="Z868">
        <f>HYPERLINK("https://hotelmonitor-cachepage.eclerx.com/savepage/tk_15441703370266032_sr_8422.html","info")</f>
        <v/>
      </c>
      <c r="AA868" t="n">
        <v>229596</v>
      </c>
      <c r="AB868" t="s">
        <v>2421</v>
      </c>
      <c r="AC868" t="s"/>
      <c r="AD868" t="s">
        <v>89</v>
      </c>
      <c r="AE868" t="s"/>
      <c r="AF868" t="s"/>
      <c r="AG868" t="s"/>
      <c r="AH868" t="s"/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30</v>
      </c>
      <c r="AQ868" t="s">
        <v>91</v>
      </c>
      <c r="AR868" t="s"/>
      <c r="AS868" t="s"/>
      <c r="AT868" t="s">
        <v>92</v>
      </c>
      <c r="AU868" t="s">
        <v>90</v>
      </c>
      <c r="AV868" t="s"/>
      <c r="AW868" t="s"/>
      <c r="AX868" t="s">
        <v>90</v>
      </c>
      <c r="AY868" t="n">
        <v>4432441</v>
      </c>
      <c r="AZ868" t="s">
        <v>2417</v>
      </c>
      <c r="BA868" t="s">
        <v>2418</v>
      </c>
      <c r="BB868" t="s">
        <v>2419</v>
      </c>
      <c r="BC868" t="n">
        <v>4.897018</v>
      </c>
      <c r="BD868" t="n">
        <v>52.377786</v>
      </c>
      <c r="BE868" t="s">
        <v>2184</v>
      </c>
      <c r="BF868" t="s">
        <v>83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127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2413</v>
      </c>
      <c r="F869" t="n">
        <v>3584512</v>
      </c>
      <c r="G869" t="s">
        <v>74</v>
      </c>
      <c r="H869" t="s">
        <v>75</v>
      </c>
      <c r="I869" t="s"/>
      <c r="J869" t="s">
        <v>76</v>
      </c>
      <c r="K869" t="n">
        <v>291</v>
      </c>
      <c r="L869" t="s">
        <v>77</v>
      </c>
      <c r="M869" t="s"/>
      <c r="N869" t="s">
        <v>2422</v>
      </c>
      <c r="O869" t="s">
        <v>79</v>
      </c>
      <c r="P869" t="s">
        <v>2415</v>
      </c>
      <c r="Q869" t="s"/>
      <c r="R869" t="s">
        <v>521</v>
      </c>
      <c r="S869" t="s">
        <v>2423</v>
      </c>
      <c r="T869" t="s">
        <v>83</v>
      </c>
      <c r="U869" t="s">
        <v>84</v>
      </c>
      <c r="V869" t="s">
        <v>85</v>
      </c>
      <c r="W869" t="s">
        <v>86</v>
      </c>
      <c r="X869" t="s"/>
      <c r="Y869" t="s">
        <v>87</v>
      </c>
      <c r="Z869">
        <f>HYPERLINK("https://hotelmonitor-cachepage.eclerx.com/savepage/tk_15441703370266032_sr_8422.html","info")</f>
        <v/>
      </c>
      <c r="AA869" t="n">
        <v>229596</v>
      </c>
      <c r="AB869" t="s">
        <v>2424</v>
      </c>
      <c r="AC869" t="s"/>
      <c r="AD869" t="s">
        <v>89</v>
      </c>
      <c r="AE869" t="s"/>
      <c r="AF869" t="s"/>
      <c r="AG869" t="s"/>
      <c r="AH869" t="s"/>
      <c r="AI869" t="s"/>
      <c r="AJ869" t="s"/>
      <c r="AK869" t="s">
        <v>90</v>
      </c>
      <c r="AL869" t="s"/>
      <c r="AM869" t="s"/>
      <c r="AN869" t="s">
        <v>90</v>
      </c>
      <c r="AO869" t="s"/>
      <c r="AP869" t="n">
        <v>30</v>
      </c>
      <c r="AQ869" t="s">
        <v>91</v>
      </c>
      <c r="AR869" t="s"/>
      <c r="AS869" t="s"/>
      <c r="AT869" t="s">
        <v>92</v>
      </c>
      <c r="AU869" t="s">
        <v>90</v>
      </c>
      <c r="AV869" t="s"/>
      <c r="AW869" t="s"/>
      <c r="AX869" t="s">
        <v>93</v>
      </c>
      <c r="AY869" t="n">
        <v>4432441</v>
      </c>
      <c r="AZ869" t="s">
        <v>2417</v>
      </c>
      <c r="BA869" t="s">
        <v>2418</v>
      </c>
      <c r="BB869" t="s">
        <v>2419</v>
      </c>
      <c r="BC869" t="n">
        <v>4.897018</v>
      </c>
      <c r="BD869" t="n">
        <v>52.377786</v>
      </c>
      <c r="BE869" t="s">
        <v>832</v>
      </c>
      <c r="BF869" t="s">
        <v>83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127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2425</v>
      </c>
      <c r="F870" t="n">
        <v>588320</v>
      </c>
      <c r="G870" t="s">
        <v>74</v>
      </c>
      <c r="H870" t="s">
        <v>75</v>
      </c>
      <c r="I870" t="s"/>
      <c r="J870" t="s">
        <v>76</v>
      </c>
      <c r="K870" t="n">
        <v>192.5</v>
      </c>
      <c r="L870" t="s">
        <v>77</v>
      </c>
      <c r="M870" t="s"/>
      <c r="N870" t="s">
        <v>2426</v>
      </c>
      <c r="O870" t="s">
        <v>79</v>
      </c>
      <c r="P870" t="s">
        <v>2427</v>
      </c>
      <c r="Q870" t="s"/>
      <c r="R870" t="s">
        <v>120</v>
      </c>
      <c r="S870" t="s">
        <v>2428</v>
      </c>
      <c r="T870" t="s">
        <v>83</v>
      </c>
      <c r="U870" t="s">
        <v>84</v>
      </c>
      <c r="V870" t="s">
        <v>85</v>
      </c>
      <c r="W870" t="s">
        <v>108</v>
      </c>
      <c r="X870" t="s"/>
      <c r="Y870" t="s">
        <v>87</v>
      </c>
      <c r="Z870">
        <f>HYPERLINK("https://hotelmonitor-cachepage.eclerx.com/savepage/tk_15441703732680824_sr_8422.html","info")</f>
        <v/>
      </c>
      <c r="AA870" t="n">
        <v>95135</v>
      </c>
      <c r="AB870" t="s">
        <v>2429</v>
      </c>
      <c r="AC870" t="s"/>
      <c r="AD870" t="s">
        <v>89</v>
      </c>
      <c r="AE870" t="s"/>
      <c r="AF870" t="s"/>
      <c r="AG870" t="s"/>
      <c r="AH870" t="s"/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104</v>
      </c>
      <c r="AQ870" t="s">
        <v>91</v>
      </c>
      <c r="AR870" t="s"/>
      <c r="AS870" t="s"/>
      <c r="AT870" t="s">
        <v>92</v>
      </c>
      <c r="AU870" t="s">
        <v>90</v>
      </c>
      <c r="AV870" t="s"/>
      <c r="AW870" t="s"/>
      <c r="AX870" t="s">
        <v>90</v>
      </c>
      <c r="AY870" t="n">
        <v>3327216</v>
      </c>
      <c r="AZ870" t="s">
        <v>2430</v>
      </c>
      <c r="BA870" t="s">
        <v>2431</v>
      </c>
      <c r="BB870" t="s">
        <v>2432</v>
      </c>
      <c r="BC870" t="n">
        <v>4.892198</v>
      </c>
      <c r="BD870" t="n">
        <v>52.378856</v>
      </c>
      <c r="BE870" t="s">
        <v>721</v>
      </c>
      <c r="BF870" t="s">
        <v>83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127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2425</v>
      </c>
      <c r="F871" t="n">
        <v>588320</v>
      </c>
      <c r="G871" t="s">
        <v>74</v>
      </c>
      <c r="H871" t="s">
        <v>75</v>
      </c>
      <c r="I871" t="s"/>
      <c r="J871" t="s">
        <v>76</v>
      </c>
      <c r="K871" t="n">
        <v>170</v>
      </c>
      <c r="L871" t="s">
        <v>77</v>
      </c>
      <c r="M871" t="s"/>
      <c r="N871" t="s">
        <v>2433</v>
      </c>
      <c r="O871" t="s">
        <v>79</v>
      </c>
      <c r="P871" t="s">
        <v>2427</v>
      </c>
      <c r="Q871" t="s"/>
      <c r="R871" t="s">
        <v>120</v>
      </c>
      <c r="S871" t="s">
        <v>2434</v>
      </c>
      <c r="T871" t="s">
        <v>83</v>
      </c>
      <c r="U871" t="s">
        <v>84</v>
      </c>
      <c r="V871" t="s">
        <v>85</v>
      </c>
      <c r="W871" t="s">
        <v>108</v>
      </c>
      <c r="X871" t="s"/>
      <c r="Y871" t="s">
        <v>87</v>
      </c>
      <c r="Z871">
        <f>HYPERLINK("https://hotelmonitor-cachepage.eclerx.com/savepage/tk_15441703732680824_sr_8422.html","info")</f>
        <v/>
      </c>
      <c r="AA871" t="n">
        <v>95135</v>
      </c>
      <c r="AB871" t="s">
        <v>2435</v>
      </c>
      <c r="AC871" t="s"/>
      <c r="AD871" t="s">
        <v>89</v>
      </c>
      <c r="AE871" t="s"/>
      <c r="AF871" t="s"/>
      <c r="AG871" t="s"/>
      <c r="AH871" t="s"/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104</v>
      </c>
      <c r="AQ871" t="s">
        <v>91</v>
      </c>
      <c r="AR871" t="s"/>
      <c r="AS871" t="s"/>
      <c r="AT871" t="s">
        <v>92</v>
      </c>
      <c r="AU871" t="s">
        <v>90</v>
      </c>
      <c r="AV871" t="s"/>
      <c r="AW871" t="s"/>
      <c r="AX871" t="s">
        <v>90</v>
      </c>
      <c r="AY871" t="n">
        <v>3327216</v>
      </c>
      <c r="AZ871" t="s">
        <v>2430</v>
      </c>
      <c r="BA871" t="s">
        <v>2431</v>
      </c>
      <c r="BB871" t="s">
        <v>2432</v>
      </c>
      <c r="BC871" t="n">
        <v>4.892198</v>
      </c>
      <c r="BD871" t="n">
        <v>52.378856</v>
      </c>
      <c r="BE871" t="s">
        <v>420</v>
      </c>
      <c r="BF871" t="s">
        <v>83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127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2425</v>
      </c>
      <c r="F872" t="n">
        <v>588320</v>
      </c>
      <c r="G872" t="s">
        <v>74</v>
      </c>
      <c r="H872" t="s">
        <v>75</v>
      </c>
      <c r="I872" t="s"/>
      <c r="J872" t="s">
        <v>76</v>
      </c>
      <c r="K872" t="n">
        <v>179.5</v>
      </c>
      <c r="L872" t="s">
        <v>77</v>
      </c>
      <c r="M872" t="s"/>
      <c r="N872" t="s">
        <v>128</v>
      </c>
      <c r="O872" t="s">
        <v>79</v>
      </c>
      <c r="P872" t="s">
        <v>2427</v>
      </c>
      <c r="Q872" t="s"/>
      <c r="R872" t="s">
        <v>120</v>
      </c>
      <c r="S872" t="s">
        <v>730</v>
      </c>
      <c r="T872" t="s">
        <v>83</v>
      </c>
      <c r="U872" t="s">
        <v>84</v>
      </c>
      <c r="V872" t="s">
        <v>85</v>
      </c>
      <c r="W872" t="s">
        <v>108</v>
      </c>
      <c r="X872" t="s"/>
      <c r="Y872" t="s">
        <v>87</v>
      </c>
      <c r="Z872">
        <f>HYPERLINK("https://hotelmonitor-cachepage.eclerx.com/savepage/tk_15441703732680824_sr_8422.html","info")</f>
        <v/>
      </c>
      <c r="AA872" t="n">
        <v>95135</v>
      </c>
      <c r="AB872" t="s">
        <v>2436</v>
      </c>
      <c r="AC872" t="s"/>
      <c r="AD872" t="s">
        <v>89</v>
      </c>
      <c r="AE872" t="s"/>
      <c r="AF872" t="s"/>
      <c r="AG872" t="s"/>
      <c r="AH872" t="s"/>
      <c r="AI872" t="s"/>
      <c r="AJ872" t="s"/>
      <c r="AK872" t="s">
        <v>90</v>
      </c>
      <c r="AL872" t="s"/>
      <c r="AM872" t="s"/>
      <c r="AN872" t="s">
        <v>90</v>
      </c>
      <c r="AO872" t="s"/>
      <c r="AP872" t="n">
        <v>104</v>
      </c>
      <c r="AQ872" t="s">
        <v>91</v>
      </c>
      <c r="AR872" t="s"/>
      <c r="AS872" t="s"/>
      <c r="AT872" t="s">
        <v>92</v>
      </c>
      <c r="AU872" t="s">
        <v>90</v>
      </c>
      <c r="AV872" t="s"/>
      <c r="AW872" t="s"/>
      <c r="AX872" t="s">
        <v>90</v>
      </c>
      <c r="AY872" t="n">
        <v>3327216</v>
      </c>
      <c r="AZ872" t="s">
        <v>2430</v>
      </c>
      <c r="BA872" t="s">
        <v>2431</v>
      </c>
      <c r="BB872" t="s">
        <v>2432</v>
      </c>
      <c r="BC872" t="n">
        <v>4.892198</v>
      </c>
      <c r="BD872" t="n">
        <v>52.378856</v>
      </c>
      <c r="BE872" t="s">
        <v>2437</v>
      </c>
      <c r="BF872" t="s">
        <v>83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127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2425</v>
      </c>
      <c r="F873" t="n">
        <v>588320</v>
      </c>
      <c r="G873" t="s">
        <v>74</v>
      </c>
      <c r="H873" t="s">
        <v>75</v>
      </c>
      <c r="I873" t="s"/>
      <c r="J873" t="s">
        <v>76</v>
      </c>
      <c r="K873" t="n">
        <v>202.5</v>
      </c>
      <c r="L873" t="s">
        <v>77</v>
      </c>
      <c r="M873" t="s"/>
      <c r="N873" t="s">
        <v>2438</v>
      </c>
      <c r="O873" t="s">
        <v>79</v>
      </c>
      <c r="P873" t="s">
        <v>2427</v>
      </c>
      <c r="Q873" t="s"/>
      <c r="R873" t="s">
        <v>120</v>
      </c>
      <c r="S873" t="s">
        <v>303</v>
      </c>
      <c r="T873" t="s">
        <v>83</v>
      </c>
      <c r="U873" t="s">
        <v>84</v>
      </c>
      <c r="V873" t="s">
        <v>85</v>
      </c>
      <c r="W873" t="s">
        <v>108</v>
      </c>
      <c r="X873" t="s"/>
      <c r="Y873" t="s">
        <v>87</v>
      </c>
      <c r="Z873">
        <f>HYPERLINK("https://hotelmonitor-cachepage.eclerx.com/savepage/tk_15441703732680824_sr_8422.html","info")</f>
        <v/>
      </c>
      <c r="AA873" t="n">
        <v>95135</v>
      </c>
      <c r="AB873" t="s">
        <v>2439</v>
      </c>
      <c r="AC873" t="s"/>
      <c r="AD873" t="s">
        <v>89</v>
      </c>
      <c r="AE873" t="s"/>
      <c r="AF873" t="s"/>
      <c r="AG873" t="s"/>
      <c r="AH873" t="s"/>
      <c r="AI873" t="s"/>
      <c r="AJ873" t="s"/>
      <c r="AK873" t="s">
        <v>90</v>
      </c>
      <c r="AL873" t="s"/>
      <c r="AM873" t="s"/>
      <c r="AN873" t="s">
        <v>90</v>
      </c>
      <c r="AO873" t="s"/>
      <c r="AP873" t="n">
        <v>104</v>
      </c>
      <c r="AQ873" t="s">
        <v>91</v>
      </c>
      <c r="AR873" t="s"/>
      <c r="AS873" t="s"/>
      <c r="AT873" t="s">
        <v>92</v>
      </c>
      <c r="AU873" t="s">
        <v>90</v>
      </c>
      <c r="AV873" t="s"/>
      <c r="AW873" t="s"/>
      <c r="AX873" t="s">
        <v>90</v>
      </c>
      <c r="AY873" t="n">
        <v>3327216</v>
      </c>
      <c r="AZ873" t="s">
        <v>2430</v>
      </c>
      <c r="BA873" t="s">
        <v>2431</v>
      </c>
      <c r="BB873" t="s">
        <v>2432</v>
      </c>
      <c r="BC873" t="n">
        <v>4.892198</v>
      </c>
      <c r="BD873" t="n">
        <v>52.378856</v>
      </c>
      <c r="BE873" t="s">
        <v>305</v>
      </c>
      <c r="BF873" t="s">
        <v>83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127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2425</v>
      </c>
      <c r="F874" t="n">
        <v>588320</v>
      </c>
      <c r="G874" t="s">
        <v>74</v>
      </c>
      <c r="H874" t="s">
        <v>75</v>
      </c>
      <c r="I874" t="s"/>
      <c r="J874" t="s">
        <v>76</v>
      </c>
      <c r="K874" t="n">
        <v>165.5</v>
      </c>
      <c r="L874" t="s">
        <v>77</v>
      </c>
      <c r="M874" t="s"/>
      <c r="N874" t="s">
        <v>2440</v>
      </c>
      <c r="O874" t="s">
        <v>79</v>
      </c>
      <c r="P874" t="s">
        <v>2427</v>
      </c>
      <c r="Q874" t="s"/>
      <c r="R874" t="s">
        <v>120</v>
      </c>
      <c r="S874" t="s">
        <v>242</v>
      </c>
      <c r="T874" t="s">
        <v>83</v>
      </c>
      <c r="U874" t="s">
        <v>84</v>
      </c>
      <c r="V874" t="s">
        <v>85</v>
      </c>
      <c r="W874" t="s">
        <v>108</v>
      </c>
      <c r="X874" t="s"/>
      <c r="Y874" t="s">
        <v>87</v>
      </c>
      <c r="Z874">
        <f>HYPERLINK("https://hotelmonitor-cachepage.eclerx.com/savepage/tk_15441703732680824_sr_8422.html","info")</f>
        <v/>
      </c>
      <c r="AA874" t="n">
        <v>95135</v>
      </c>
      <c r="AB874" t="s">
        <v>2441</v>
      </c>
      <c r="AC874" t="s"/>
      <c r="AD874" t="s">
        <v>89</v>
      </c>
      <c r="AE874" t="s"/>
      <c r="AF874" t="s"/>
      <c r="AG874" t="s"/>
      <c r="AH874" t="s"/>
      <c r="AI874" t="s"/>
      <c r="AJ874" t="s"/>
      <c r="AK874" t="s">
        <v>90</v>
      </c>
      <c r="AL874" t="s"/>
      <c r="AM874" t="s"/>
      <c r="AN874" t="s">
        <v>90</v>
      </c>
      <c r="AO874" t="s"/>
      <c r="AP874" t="n">
        <v>104</v>
      </c>
      <c r="AQ874" t="s">
        <v>91</v>
      </c>
      <c r="AR874" t="s"/>
      <c r="AS874" t="s"/>
      <c r="AT874" t="s">
        <v>92</v>
      </c>
      <c r="AU874" t="s">
        <v>90</v>
      </c>
      <c r="AV874" t="s"/>
      <c r="AW874" t="s"/>
      <c r="AX874" t="s">
        <v>90</v>
      </c>
      <c r="AY874" t="n">
        <v>3327216</v>
      </c>
      <c r="AZ874" t="s">
        <v>2430</v>
      </c>
      <c r="BA874" t="s">
        <v>2431</v>
      </c>
      <c r="BB874" t="s">
        <v>2432</v>
      </c>
      <c r="BC874" t="n">
        <v>4.892198</v>
      </c>
      <c r="BD874" t="n">
        <v>52.378856</v>
      </c>
      <c r="BE874" t="s">
        <v>247</v>
      </c>
      <c r="BF874" t="s">
        <v>83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127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2442</v>
      </c>
      <c r="F875" t="n">
        <v>76557</v>
      </c>
      <c r="G875" t="s">
        <v>74</v>
      </c>
      <c r="H875" t="s">
        <v>75</v>
      </c>
      <c r="I875" t="s"/>
      <c r="J875" t="s">
        <v>76</v>
      </c>
      <c r="K875" t="n">
        <v>151.5</v>
      </c>
      <c r="L875" t="s">
        <v>77</v>
      </c>
      <c r="M875" t="s"/>
      <c r="N875" t="s">
        <v>118</v>
      </c>
      <c r="O875" t="s">
        <v>79</v>
      </c>
      <c r="P875" t="s">
        <v>2442</v>
      </c>
      <c r="Q875" t="s"/>
      <c r="R875" t="s">
        <v>120</v>
      </c>
      <c r="S875" t="s">
        <v>1626</v>
      </c>
      <c r="T875" t="s">
        <v>83</v>
      </c>
      <c r="U875" t="s">
        <v>84</v>
      </c>
      <c r="V875" t="s">
        <v>85</v>
      </c>
      <c r="W875" t="s">
        <v>108</v>
      </c>
      <c r="X875" t="s"/>
      <c r="Y875" t="s">
        <v>87</v>
      </c>
      <c r="Z875">
        <f>HYPERLINK("https://hotelmonitor-cachepage.eclerx.com/savepage/tk_15441703587505567_sr_8422.html","info")</f>
        <v/>
      </c>
      <c r="AA875" t="n">
        <v>5789</v>
      </c>
      <c r="AB875" t="s">
        <v>2443</v>
      </c>
      <c r="AC875" t="s"/>
      <c r="AD875" t="s">
        <v>89</v>
      </c>
      <c r="AE875" t="s"/>
      <c r="AF875" t="s"/>
      <c r="AG875" t="s"/>
      <c r="AH875" t="s"/>
      <c r="AI875" t="s"/>
      <c r="AJ875" t="s"/>
      <c r="AK875" t="s">
        <v>90</v>
      </c>
      <c r="AL875" t="s"/>
      <c r="AM875" t="s"/>
      <c r="AN875" t="s">
        <v>90</v>
      </c>
      <c r="AO875" t="s"/>
      <c r="AP875" t="n">
        <v>74</v>
      </c>
      <c r="AQ875" t="s">
        <v>91</v>
      </c>
      <c r="AR875" t="s"/>
      <c r="AS875" t="s"/>
      <c r="AT875" t="s">
        <v>92</v>
      </c>
      <c r="AU875" t="s">
        <v>90</v>
      </c>
      <c r="AV875" t="s"/>
      <c r="AW875" t="s"/>
      <c r="AX875" t="s">
        <v>90</v>
      </c>
      <c r="AY875" t="n">
        <v>3863177</v>
      </c>
      <c r="AZ875" t="s">
        <v>2444</v>
      </c>
      <c r="BA875" t="s">
        <v>2445</v>
      </c>
      <c r="BB875" t="s">
        <v>2446</v>
      </c>
      <c r="BC875" t="n">
        <v>4.895</v>
      </c>
      <c r="BD875" t="n">
        <v>52.377</v>
      </c>
      <c r="BE875" t="s">
        <v>1349</v>
      </c>
      <c r="BF875" t="s">
        <v>83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127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2442</v>
      </c>
      <c r="F876" t="n">
        <v>76557</v>
      </c>
      <c r="G876" t="s">
        <v>74</v>
      </c>
      <c r="H876" t="s">
        <v>75</v>
      </c>
      <c r="I876" t="s"/>
      <c r="J876" t="s">
        <v>76</v>
      </c>
      <c r="K876" t="n">
        <v>151.5</v>
      </c>
      <c r="L876" t="s">
        <v>77</v>
      </c>
      <c r="M876" t="s"/>
      <c r="N876" t="s">
        <v>128</v>
      </c>
      <c r="O876" t="s">
        <v>79</v>
      </c>
      <c r="P876" t="s">
        <v>2442</v>
      </c>
      <c r="Q876" t="s"/>
      <c r="R876" t="s">
        <v>120</v>
      </c>
      <c r="S876" t="s">
        <v>1626</v>
      </c>
      <c r="T876" t="s">
        <v>83</v>
      </c>
      <c r="U876" t="s">
        <v>84</v>
      </c>
      <c r="V876" t="s">
        <v>85</v>
      </c>
      <c r="W876" t="s">
        <v>108</v>
      </c>
      <c r="X876" t="s"/>
      <c r="Y876" t="s">
        <v>87</v>
      </c>
      <c r="Z876">
        <f>HYPERLINK("https://hotelmonitor-cachepage.eclerx.com/savepage/tk_15441703587505567_sr_8422.html","info")</f>
        <v/>
      </c>
      <c r="AA876" t="n">
        <v>5789</v>
      </c>
      <c r="AB876" t="s">
        <v>2447</v>
      </c>
      <c r="AC876" t="s"/>
      <c r="AD876" t="s">
        <v>89</v>
      </c>
      <c r="AE876" t="s"/>
      <c r="AF876" t="s"/>
      <c r="AG876" t="s"/>
      <c r="AH876" t="s"/>
      <c r="AI876" t="s"/>
      <c r="AJ876" t="s"/>
      <c r="AK876" t="s">
        <v>90</v>
      </c>
      <c r="AL876" t="s"/>
      <c r="AM876" t="s"/>
      <c r="AN876" t="s">
        <v>90</v>
      </c>
      <c r="AO876" t="s"/>
      <c r="AP876" t="n">
        <v>74</v>
      </c>
      <c r="AQ876" t="s">
        <v>91</v>
      </c>
      <c r="AR876" t="s"/>
      <c r="AS876" t="s"/>
      <c r="AT876" t="s">
        <v>92</v>
      </c>
      <c r="AU876" t="s">
        <v>90</v>
      </c>
      <c r="AV876" t="s"/>
      <c r="AW876" t="s"/>
      <c r="AX876" t="s">
        <v>90</v>
      </c>
      <c r="AY876" t="n">
        <v>3863177</v>
      </c>
      <c r="AZ876" t="s">
        <v>2444</v>
      </c>
      <c r="BA876" t="s">
        <v>2445</v>
      </c>
      <c r="BB876" t="s">
        <v>2446</v>
      </c>
      <c r="BC876" t="n">
        <v>4.895</v>
      </c>
      <c r="BD876" t="n">
        <v>52.377</v>
      </c>
      <c r="BE876" t="s">
        <v>1349</v>
      </c>
      <c r="BF876" t="s">
        <v>83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127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2442</v>
      </c>
      <c r="F877" t="n">
        <v>76557</v>
      </c>
      <c r="G877" t="s">
        <v>74</v>
      </c>
      <c r="H877" t="s">
        <v>75</v>
      </c>
      <c r="I877" t="s"/>
      <c r="J877" t="s">
        <v>76</v>
      </c>
      <c r="K877" t="n">
        <v>109.5</v>
      </c>
      <c r="L877" t="s">
        <v>77</v>
      </c>
      <c r="M877" t="s"/>
      <c r="N877" t="s">
        <v>118</v>
      </c>
      <c r="O877" t="s">
        <v>79</v>
      </c>
      <c r="P877" t="s">
        <v>2442</v>
      </c>
      <c r="Q877" t="s"/>
      <c r="R877" t="s">
        <v>120</v>
      </c>
      <c r="S877" t="s">
        <v>121</v>
      </c>
      <c r="T877" t="s">
        <v>83</v>
      </c>
      <c r="U877" t="s">
        <v>84</v>
      </c>
      <c r="V877" t="s">
        <v>85</v>
      </c>
      <c r="W877" t="s">
        <v>108</v>
      </c>
      <c r="X877" t="s"/>
      <c r="Y877" t="s">
        <v>87</v>
      </c>
      <c r="Z877">
        <f>HYPERLINK("https://hotelmonitor-cachepage.eclerx.com/savepage/tk_15441703587505567_sr_8422.html","info")</f>
        <v/>
      </c>
      <c r="AA877" t="n">
        <v>5789</v>
      </c>
      <c r="AB877" t="s">
        <v>2448</v>
      </c>
      <c r="AC877" t="s"/>
      <c r="AD877" t="s">
        <v>89</v>
      </c>
      <c r="AE877" t="s"/>
      <c r="AF877" t="s"/>
      <c r="AG877" t="s"/>
      <c r="AH877" t="s"/>
      <c r="AI877" t="s"/>
      <c r="AJ877" t="s"/>
      <c r="AK877" t="s">
        <v>90</v>
      </c>
      <c r="AL877" t="s"/>
      <c r="AM877" t="s"/>
      <c r="AN877" t="s">
        <v>90</v>
      </c>
      <c r="AO877" t="s"/>
      <c r="AP877" t="n">
        <v>74</v>
      </c>
      <c r="AQ877" t="s">
        <v>91</v>
      </c>
      <c r="AR877" t="s"/>
      <c r="AS877" t="s"/>
      <c r="AT877" t="s">
        <v>92</v>
      </c>
      <c r="AU877" t="s">
        <v>90</v>
      </c>
      <c r="AV877" t="s"/>
      <c r="AW877" t="s"/>
      <c r="AX877" t="s">
        <v>90</v>
      </c>
      <c r="AY877" t="n">
        <v>3863177</v>
      </c>
      <c r="AZ877" t="s">
        <v>2444</v>
      </c>
      <c r="BA877" t="s">
        <v>2445</v>
      </c>
      <c r="BB877" t="s">
        <v>2446</v>
      </c>
      <c r="BC877" t="n">
        <v>4.895</v>
      </c>
      <c r="BD877" t="n">
        <v>52.377</v>
      </c>
      <c r="BE877" t="s">
        <v>126</v>
      </c>
      <c r="BF877" t="s">
        <v>83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127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2442</v>
      </c>
      <c r="F878" t="n">
        <v>76557</v>
      </c>
      <c r="G878" t="s">
        <v>74</v>
      </c>
      <c r="H878" t="s">
        <v>75</v>
      </c>
      <c r="I878" t="s"/>
      <c r="J878" t="s">
        <v>76</v>
      </c>
      <c r="K878" t="n">
        <v>109.5</v>
      </c>
      <c r="L878" t="s">
        <v>77</v>
      </c>
      <c r="M878" t="s"/>
      <c r="N878" t="s">
        <v>128</v>
      </c>
      <c r="O878" t="s">
        <v>79</v>
      </c>
      <c r="P878" t="s">
        <v>2442</v>
      </c>
      <c r="Q878" t="s"/>
      <c r="R878" t="s">
        <v>120</v>
      </c>
      <c r="S878" t="s">
        <v>121</v>
      </c>
      <c r="T878" t="s">
        <v>83</v>
      </c>
      <c r="U878" t="s">
        <v>84</v>
      </c>
      <c r="V878" t="s">
        <v>85</v>
      </c>
      <c r="W878" t="s">
        <v>108</v>
      </c>
      <c r="X878" t="s"/>
      <c r="Y878" t="s">
        <v>87</v>
      </c>
      <c r="Z878">
        <f>HYPERLINK("https://hotelmonitor-cachepage.eclerx.com/savepage/tk_15441703587505567_sr_8422.html","info")</f>
        <v/>
      </c>
      <c r="AA878" t="n">
        <v>5789</v>
      </c>
      <c r="AB878" t="s">
        <v>2449</v>
      </c>
      <c r="AC878" t="s"/>
      <c r="AD878" t="s">
        <v>89</v>
      </c>
      <c r="AE878" t="s"/>
      <c r="AF878" t="s"/>
      <c r="AG878" t="s"/>
      <c r="AH878" t="s"/>
      <c r="AI878" t="s"/>
      <c r="AJ878" t="s"/>
      <c r="AK878" t="s">
        <v>90</v>
      </c>
      <c r="AL878" t="s"/>
      <c r="AM878" t="s"/>
      <c r="AN878" t="s">
        <v>90</v>
      </c>
      <c r="AO878" t="s"/>
      <c r="AP878" t="n">
        <v>74</v>
      </c>
      <c r="AQ878" t="s">
        <v>91</v>
      </c>
      <c r="AR878" t="s"/>
      <c r="AS878" t="s"/>
      <c r="AT878" t="s">
        <v>92</v>
      </c>
      <c r="AU878" t="s">
        <v>90</v>
      </c>
      <c r="AV878" t="s"/>
      <c r="AW878" t="s"/>
      <c r="AX878" t="s">
        <v>90</v>
      </c>
      <c r="AY878" t="n">
        <v>3863177</v>
      </c>
      <c r="AZ878" t="s">
        <v>2444</v>
      </c>
      <c r="BA878" t="s">
        <v>2445</v>
      </c>
      <c r="BB878" t="s">
        <v>2446</v>
      </c>
      <c r="BC878" t="n">
        <v>4.895</v>
      </c>
      <c r="BD878" t="n">
        <v>52.377</v>
      </c>
      <c r="BE878" t="s">
        <v>126</v>
      </c>
      <c r="BF878" t="s">
        <v>83</v>
      </c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127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2018-12-12T06:33:15Z</dcterms:created>
  <dcterms:modified xmlns:dcterms="http://purl.org/dc/terms/" xmlns:xsi="http://www.w3.org/2001/XMLSchema-instance" xsi:type="dcterms:W3CDTF">2018-12-12T06:33:15Z</dcterms:modified>
</cp:coreProperties>
</file>